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VMujumdar" sheetId="2" r:id="rId1"/>
    <sheet name="SPJ" sheetId="3" r:id="rId2"/>
    <sheet name="VYB" sheetId="4" r:id="rId3"/>
    <sheet name="MND" sheetId="5" r:id="rId4"/>
    <sheet name="UMshirole" sheetId="6" r:id="rId5"/>
    <sheet name="SDChaure" sheetId="7" r:id="rId6"/>
  </sheets>
  <calcPr calcId="144525"/>
</workbook>
</file>

<file path=xl/calcChain.xml><?xml version="1.0" encoding="utf-8"?>
<calcChain xmlns="http://schemas.openxmlformats.org/spreadsheetml/2006/main">
  <c r="C17" i="7" l="1"/>
  <c r="C15" i="7"/>
  <c r="C13" i="7"/>
  <c r="C11" i="7"/>
  <c r="C9" i="7"/>
  <c r="C18" i="6"/>
  <c r="C16" i="6"/>
  <c r="C14" i="6"/>
  <c r="C12" i="6"/>
  <c r="C10" i="6"/>
  <c r="C17" i="5"/>
  <c r="C15" i="5"/>
  <c r="C13" i="5"/>
  <c r="C11" i="5"/>
  <c r="C9" i="5"/>
  <c r="C18" i="4"/>
  <c r="C16" i="4"/>
  <c r="C14" i="4"/>
  <c r="C12" i="4"/>
  <c r="C10" i="4"/>
  <c r="C17" i="3"/>
  <c r="C15" i="3"/>
  <c r="C13" i="3"/>
  <c r="C11" i="3"/>
  <c r="C9" i="3"/>
  <c r="C18" i="2"/>
  <c r="C16" i="2"/>
  <c r="C14" i="2"/>
  <c r="C12" i="2"/>
  <c r="C10" i="2"/>
  <c r="C18" i="7"/>
  <c r="C16" i="7"/>
  <c r="C14" i="7"/>
  <c r="C12" i="7"/>
  <c r="C10" i="7"/>
  <c r="C17" i="6"/>
  <c r="C15" i="6"/>
  <c r="C13" i="6"/>
  <c r="C11" i="6"/>
  <c r="C9" i="6"/>
  <c r="C18" i="5"/>
  <c r="C16" i="5"/>
  <c r="C14" i="5"/>
  <c r="C12" i="5"/>
  <c r="C10" i="5"/>
  <c r="C17" i="4"/>
  <c r="C15" i="4"/>
  <c r="C13" i="4"/>
  <c r="C11" i="4"/>
  <c r="C9" i="4"/>
  <c r="C18" i="3"/>
  <c r="C16" i="3"/>
  <c r="C14" i="3"/>
  <c r="C12" i="3"/>
  <c r="C10" i="3"/>
  <c r="C17" i="2"/>
  <c r="C15" i="2"/>
  <c r="C13" i="2"/>
  <c r="C11" i="2"/>
  <c r="C9" i="2"/>
  <c r="D9" i="2" l="1"/>
  <c r="C19" i="2"/>
  <c r="D19" i="2" s="1"/>
  <c r="D11" i="2"/>
  <c r="D13" i="2"/>
  <c r="D15" i="2"/>
  <c r="D17" i="2"/>
  <c r="D10" i="3"/>
  <c r="D12" i="3"/>
  <c r="D14" i="3"/>
  <c r="D16" i="3"/>
  <c r="D18" i="3"/>
  <c r="D9" i="4"/>
  <c r="C19" i="4"/>
  <c r="D19" i="4" s="1"/>
  <c r="D11" i="4"/>
  <c r="D13" i="4"/>
  <c r="D15" i="4"/>
  <c r="D17" i="4"/>
  <c r="D10" i="5"/>
  <c r="D12" i="5"/>
  <c r="D14" i="5"/>
  <c r="D16" i="5"/>
  <c r="D18" i="5"/>
  <c r="D9" i="6"/>
  <c r="C19" i="6"/>
  <c r="D19" i="6" s="1"/>
  <c r="D11" i="6"/>
  <c r="D13" i="6"/>
  <c r="D15" i="6"/>
  <c r="D17" i="6"/>
  <c r="D10" i="7"/>
  <c r="D12" i="7"/>
  <c r="D14" i="7"/>
  <c r="D16" i="7"/>
  <c r="D18" i="7"/>
  <c r="D10" i="2"/>
  <c r="D12" i="2"/>
  <c r="D14" i="2"/>
  <c r="D16" i="2"/>
  <c r="D18" i="2"/>
  <c r="D9" i="3"/>
  <c r="C19" i="3"/>
  <c r="D19" i="3" s="1"/>
  <c r="D11" i="3"/>
  <c r="D13" i="3"/>
  <c r="D15" i="3"/>
  <c r="D17" i="3"/>
  <c r="D10" i="4"/>
  <c r="D12" i="4"/>
  <c r="D14" i="4"/>
  <c r="D16" i="4"/>
  <c r="D18" i="4"/>
  <c r="D9" i="5"/>
  <c r="C19" i="5"/>
  <c r="D19" i="5" s="1"/>
  <c r="D11" i="5"/>
  <c r="D13" i="5"/>
  <c r="D15" i="5"/>
  <c r="D17" i="5"/>
  <c r="D10" i="6"/>
  <c r="D12" i="6"/>
  <c r="D14" i="6"/>
  <c r="D16" i="6"/>
  <c r="D18" i="6"/>
  <c r="D9" i="7"/>
  <c r="C19" i="7"/>
  <c r="D19" i="7" s="1"/>
  <c r="D11" i="7"/>
  <c r="D13" i="7"/>
  <c r="D15" i="7"/>
  <c r="D17" i="7"/>
</calcChain>
</file>

<file path=xl/sharedStrings.xml><?xml version="1.0" encoding="utf-8"?>
<sst xmlns="http://schemas.openxmlformats.org/spreadsheetml/2006/main" count="150" uniqueCount="36">
  <si>
    <t xml:space="preserve">       Jawahar Education Society's</t>
  </si>
  <si>
    <t xml:space="preserve">              A. C. Patil College of Engineering, Kharghar, Navi Mumbai.</t>
  </si>
  <si>
    <t>Department  of Information Technology</t>
  </si>
  <si>
    <t xml:space="preserve">                        Academic Year 2018-19(Odd Sem)                        </t>
  </si>
  <si>
    <t>End  Semester Feedback  Report</t>
  </si>
  <si>
    <t>Sem:- III</t>
  </si>
  <si>
    <t>Subject:-</t>
  </si>
  <si>
    <t>PCOM</t>
  </si>
  <si>
    <t>JPL</t>
  </si>
  <si>
    <t>Sr. No.</t>
  </si>
  <si>
    <t>Title</t>
  </si>
  <si>
    <t xml:space="preserve">Average </t>
  </si>
  <si>
    <t>Percentage</t>
  </si>
  <si>
    <t>Teaching Skill and methodology</t>
  </si>
  <si>
    <t xml:space="preserve"> 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</si>
  <si>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</si>
  <si>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</si>
  <si>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</si>
  <si>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 xml:space="preserve"> Provides helpful comments on University papers and exams</t>
  </si>
  <si>
    <t>Command on Communication and audibility</t>
  </si>
  <si>
    <t xml:space="preserve"> 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</si>
  <si>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</si>
  <si>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</si>
  <si>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</si>
  <si>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        Subject Teacher                                   Head of Department                                  Principal</t>
  </si>
  <si>
    <t xml:space="preserve">       Prof.S.V.Mujumdar                         Dr. (Mrs.) S. S. Chaudhari                          Dr.D.G.Borse</t>
  </si>
  <si>
    <t xml:space="preserve">       Mrs. Supriya.P.Joshi                         Dr. (Mrs.) S. S. Chaudhari                          Dr.D.G.Borse</t>
  </si>
  <si>
    <t>DSA</t>
  </si>
  <si>
    <t>LD</t>
  </si>
  <si>
    <t>DBMS</t>
  </si>
  <si>
    <t xml:space="preserve">       Mrs. Varsha.Y.Bhole                         Dr. (Mrs.) S. S. Chaudhari                          Dr.D.G.Borse</t>
  </si>
  <si>
    <t xml:space="preserve">        Subject Teacher                                      Head of Department                                  Principal</t>
  </si>
  <si>
    <t xml:space="preserve">       Mrs. Manasi. N. Deore                         Dr. (Mrs.) S. S. Chaudhari                          Dr.D.G.Borse</t>
  </si>
  <si>
    <t xml:space="preserve">       Mrs. Ulka. M. Shirole                         Dr. (Mrs.) S. S. Chaudhari                          Dr.D.G.Borse</t>
  </si>
  <si>
    <t>M-III</t>
  </si>
  <si>
    <t xml:space="preserve">       Mr. Sachin. D. Chaure                         Dr. (Mrs.) S. S. Chaudhari                          Dr.D.G.Borse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</si>
</sst>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0"/>
      <color rgb="FF000000"/>
      <name val="Arial"/>
    </font>
    <font>
      <b/>
      <sz val="18"/>
      <name val="Times New Roman"/>
    </font>
    <font>
      <sz val="10"/>
      <name val="Arial"/>
    </font>
    <font>
      <sz val="18"/>
      <name val="Times New Roman"/>
    </font>
    <font>
      <sz val="18"/>
      <color rgb="FF000000"/>
      <name val="Times New Roman"/>
    </font>
    <font>
      <b/>
      <sz val="16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/>
    <xf numFmtId="2" fontId="2" fillId="0" borderId="1" xfId="0" applyNumberFormat="1" applyFont="1" applyBorder="1" applyAlignment="1"/>
    <xf numFmtId="165" fontId="2" fillId="0" borderId="1" xfId="0" applyNumberFormat="1" applyFont="1" applyBorder="1" applyAlignment="1"/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/>
    <xf numFmtId="2" fontId="4" fillId="2" borderId="4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3" fillId="0" borderId="3" xfId="0" applyFont="1" applyBorder="1" applyAlignment="1"/>
    <xf numFmtId="0" fontId="2" fillId="0" borderId="2" xfId="0" applyFont="1" applyBorder="1" applyAlignment="1"/>
    <xf numFmtId="0" fontId="1" fillId="0" borderId="3" xfId="0" applyFont="1" applyBorder="1" applyAlignment="1"/>
    <xf numFmtId="0" fontId="5" fillId="0" borderId="5" xfId="0" applyFont="1" applyBorder="1" applyAlignment="1"/>
    <xf numFmtId="0" fontId="2" fillId="0" borderId="5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tabSelected="1" workbookViewId="0">
      <selection sqref="A1:E1"/>
    </sheetView>
  </sheetViews>
  <sheetFormatPr defaultColWidth="14.42578125" defaultRowHeight="15.75" customHeight="1" x14ac:dyDescent="0.2"/>
  <cols>
    <col min="2" max="2" width="63" customWidth="1"/>
    <col min="3" max="3" width="13.42578125" customWidth="1"/>
    <col min="4" max="4" width="16.42578125" customWidth="1"/>
    <col min="5" max="5" width="0.42578125" customWidth="1"/>
  </cols>
  <sheetData>
    <row r="1" spans="1:5" ht="15.75" customHeight="1" x14ac:dyDescent="0.3">
      <c r="A1" s="21" t="s">
        <v>0</v>
      </c>
      <c r="B1" s="22"/>
      <c r="C1" s="22"/>
      <c r="D1" s="22"/>
      <c r="E1" s="22"/>
    </row>
    <row r="2" spans="1:5" ht="15.75" customHeight="1" x14ac:dyDescent="0.3">
      <c r="A2" s="21" t="s">
        <v>1</v>
      </c>
      <c r="B2" s="22"/>
      <c r="C2" s="22"/>
      <c r="D2" s="22"/>
      <c r="E2" s="22"/>
    </row>
    <row r="3" spans="1:5" ht="15.75" customHeight="1" x14ac:dyDescent="0.3">
      <c r="A3" s="21" t="s">
        <v>2</v>
      </c>
      <c r="B3" s="22"/>
      <c r="C3" s="22"/>
      <c r="D3" s="22"/>
      <c r="E3" s="22"/>
    </row>
    <row r="4" spans="1:5" ht="15.75" customHeight="1" x14ac:dyDescent="0.3">
      <c r="A4" s="21" t="s">
        <v>3</v>
      </c>
      <c r="B4" s="22"/>
      <c r="C4" s="22"/>
      <c r="D4" s="22"/>
      <c r="E4" s="22"/>
    </row>
    <row r="5" spans="1:5" ht="15.75" customHeight="1" x14ac:dyDescent="0.3">
      <c r="A5" s="21" t="s">
        <v>4</v>
      </c>
      <c r="B5" s="22"/>
      <c r="C5" s="22"/>
      <c r="D5" s="22"/>
      <c r="E5" s="22"/>
    </row>
    <row r="6" spans="1:5" ht="15.75" customHeight="1" x14ac:dyDescent="0.3">
      <c r="A6" s="21" t="s">
        <v>5</v>
      </c>
      <c r="B6" s="22"/>
      <c r="C6" s="22"/>
      <c r="D6" s="22"/>
      <c r="E6" s="22"/>
    </row>
    <row r="7" spans="1:5" ht="15.75" customHeight="1" x14ac:dyDescent="0.3">
      <c r="A7" s="1" t="s">
        <v>6</v>
      </c>
      <c r="B7" s="2" t="s">
        <v>7</v>
      </c>
      <c r="C7" s="4"/>
      <c r="D7" s="5"/>
      <c r="E7" s="6"/>
    </row>
    <row r="8" spans="1:5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  <c r="E8" s="6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IFERROR(__xludf.DUMMYFUNCTION("importrange(""https://docs.google.com/spreadsheets/d/1RFw-LZDxS_-5pciDSEc1L831xtkRuPHXmWRDqjCu7cU/edit"",""Form Responses 1!b64"")"),2.59016393442622)</f>
        <v>2.5901639344262199</v>
      </c>
      <c r="D9" s="14">
        <f t="shared" ref="D9:D19" ca="1" si="0">(C9*100)/3</f>
        <v>86.338797814207339</v>
      </c>
      <c r="E9" s="6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IFERROR(__xludf.DUMMYFUNCTION("importrange(""https://docs.google.com/spreadsheets/d/1RFw-LZDxS_-5pciDSEc1L831xtkRuPHXmWRDqjCu7cU/edit"",""Form Responses 1!h64"")"),2.62295081967213)</f>
        <v>2.6229508196721301</v>
      </c>
      <c r="D10" s="14">
        <f t="shared" ca="1" si="0"/>
        <v>87.431693989070993</v>
      </c>
      <c r="E10" s="6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IFERROR(__xludf.DUMMYFUNCTION("importrange(""https://docs.google.com/spreadsheets/d/1RFw-LZDxS_-5pciDSEc1L831xtkRuPHXmWRDqjCu7cU/edit"",""Form Responses 1!n64"")"),2.59016393442622)</f>
        <v>2.5901639344262199</v>
      </c>
      <c r="D11" s="14">
        <f t="shared" ca="1" si="0"/>
        <v>86.338797814207339</v>
      </c>
      <c r="E11" s="6"/>
    </row>
    <row r="12" spans="1:5" ht="15.75" customHeight="1" x14ac:dyDescent="0.35">
      <c r="A12" s="11">
        <v>4</v>
      </c>
      <c r="B12" s="15" t="s">
        <v>16</v>
      </c>
      <c r="C12" s="13">
        <f ca="1">IFERROR(__xludf.DUMMYFUNCTION("importrange(""https://docs.google.com/spreadsheets/d/1RFw-LZDxS_-5pciDSEc1L831xtkRuPHXmWRDqjCu7cU/edit"",""Form Responses 1!t64"")"),2.72131147540983)</f>
        <v>2.7213114754098302</v>
      </c>
      <c r="D12" s="14">
        <f t="shared" ca="1" si="0"/>
        <v>90.710382513661003</v>
      </c>
      <c r="E12" s="6"/>
    </row>
    <row r="13" spans="1:5" ht="15.75" customHeight="1" x14ac:dyDescent="0.35">
      <c r="A13" s="11">
        <v>5</v>
      </c>
      <c r="B13" s="15" t="s">
        <v>17</v>
      </c>
      <c r="C13" s="13">
        <f ca="1">IFERROR(__xludf.DUMMYFUNCTION("importrange(""https://docs.google.com/spreadsheets/d/1RFw-LZDxS_-5pciDSEc1L831xtkRuPHXmWRDqjCu7cU/edit"",""Form Responses 1!z64"")"),2.60655737704918)</f>
        <v>2.6065573770491799</v>
      </c>
      <c r="D13" s="14">
        <f t="shared" ca="1" si="0"/>
        <v>86.885245901639337</v>
      </c>
      <c r="E13" s="6"/>
    </row>
    <row r="14" spans="1:5" ht="15.75" customHeight="1" x14ac:dyDescent="0.35">
      <c r="A14" s="11">
        <v>6</v>
      </c>
      <c r="B14" s="15" t="s">
        <v>18</v>
      </c>
      <c r="C14" s="13">
        <f ca="1">IFERROR(__xludf.DUMMYFUNCTION("importrange(""https://docs.google.com/spreadsheets/d/1RFw-LZDxS_-5pciDSEc1L831xtkRuPHXmWRDqjCu7cU/edit"",""Form Responses 1!af64"")"),2.60655737704918)</f>
        <v>2.6065573770491799</v>
      </c>
      <c r="D14" s="14">
        <f t="shared" ca="1" si="0"/>
        <v>86.885245901639337</v>
      </c>
      <c r="E14" s="6"/>
    </row>
    <row r="15" spans="1:5" ht="15.75" customHeight="1" x14ac:dyDescent="0.35">
      <c r="A15" s="11">
        <v>7</v>
      </c>
      <c r="B15" s="15" t="s">
        <v>19</v>
      </c>
      <c r="C15" s="13">
        <f ca="1">IFERROR(__xludf.DUMMYFUNCTION("importrange(""https://docs.google.com/spreadsheets/d/1RFw-LZDxS_-5pciDSEc1L831xtkRuPHXmWRDqjCu7cU/edit"",""Form Responses 1!al64"")"),2.65573770491803)</f>
        <v>2.65573770491803</v>
      </c>
      <c r="D15" s="14">
        <f t="shared" ca="1" si="0"/>
        <v>88.52459016393432</v>
      </c>
      <c r="E15" s="6"/>
    </row>
    <row r="16" spans="1:5" ht="15.75" customHeight="1" x14ac:dyDescent="0.35">
      <c r="A16" s="11">
        <v>8</v>
      </c>
      <c r="B16" s="15" t="s">
        <v>20</v>
      </c>
      <c r="C16" s="13">
        <f ca="1">IFERROR(__xludf.DUMMYFUNCTION("importrange(""https://docs.google.com/spreadsheets/d/1RFw-LZDxS_-5pciDSEc1L831xtkRuPHXmWRDqjCu7cU/edit"",""Form Responses 1!ar64"")"),2.60655737704918)</f>
        <v>2.6065573770491799</v>
      </c>
      <c r="D16" s="14">
        <f t="shared" ca="1" si="0"/>
        <v>86.885245901639337</v>
      </c>
      <c r="E16" s="6"/>
    </row>
    <row r="17" spans="1:5" ht="15.75" customHeight="1" x14ac:dyDescent="0.35">
      <c r="A17" s="11">
        <v>9</v>
      </c>
      <c r="B17" s="16" t="s">
        <v>21</v>
      </c>
      <c r="C17" s="13">
        <f ca="1">IFERROR(__xludf.DUMMYFUNCTION("importrange(""https://docs.google.com/spreadsheets/d/1RFw-LZDxS_-5pciDSEc1L831xtkRuPHXmWRDqjCu7cU/edit"",""Form Responses 1!ax64"")"),2.72131147540983)</f>
        <v>2.7213114754098302</v>
      </c>
      <c r="D17" s="14">
        <f t="shared" ca="1" si="0"/>
        <v>90.710382513661003</v>
      </c>
      <c r="E17" s="6"/>
    </row>
    <row r="18" spans="1:5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IFERROR(__xludf.DUMMYFUNCTION("importrange(""https://docs.google.com/spreadsheets/d/1RFw-LZDxS_-5pciDSEc1L831xtkRuPHXmWRDqjCu7cU/edit"",""Form Responses 1!bd64"")"),2.67213114754098)</f>
        <v>2.6721311475409801</v>
      </c>
      <c r="D18" s="14">
        <f t="shared" ca="1" si="0"/>
        <v>89.071038251366005</v>
      </c>
      <c r="E18" s="6"/>
    </row>
    <row r="19" spans="1:5" ht="15.75" customHeight="1" x14ac:dyDescent="0.3">
      <c r="A19" s="17"/>
      <c r="B19" s="18" t="s">
        <v>23</v>
      </c>
      <c r="C19" s="9">
        <f ca="1">SUM(C9:C18)/10</f>
        <v>2.6393442622950785</v>
      </c>
      <c r="D19" s="9">
        <f t="shared" ca="1" si="0"/>
        <v>87.978142076502607</v>
      </c>
      <c r="E19" s="6"/>
    </row>
    <row r="20" spans="1:5" ht="15.75" customHeight="1" x14ac:dyDescent="0.2">
      <c r="A20" s="6"/>
      <c r="B20" s="6"/>
      <c r="C20" s="6"/>
      <c r="D20" s="6"/>
      <c r="E20" s="6"/>
    </row>
    <row r="21" spans="1:5" ht="15.75" customHeight="1" x14ac:dyDescent="0.2">
      <c r="A21" s="6"/>
      <c r="B21" s="6"/>
      <c r="C21" s="6"/>
      <c r="D21" s="6"/>
      <c r="E21" s="6"/>
    </row>
    <row r="22" spans="1:5" ht="15.75" customHeight="1" x14ac:dyDescent="0.2">
      <c r="A22" s="6"/>
      <c r="B22" s="6"/>
      <c r="C22" s="6"/>
      <c r="D22" s="6"/>
      <c r="E22" s="6"/>
    </row>
    <row r="23" spans="1:5" ht="15.75" customHeight="1" x14ac:dyDescent="0.2">
      <c r="A23" s="6"/>
      <c r="B23" s="6"/>
      <c r="C23" s="6"/>
      <c r="D23" s="6"/>
      <c r="E23" s="6"/>
    </row>
    <row r="24" spans="1:5" ht="12.75" x14ac:dyDescent="0.2">
      <c r="A24" s="6"/>
      <c r="B24" s="6"/>
      <c r="C24" s="6"/>
      <c r="D24" s="6"/>
      <c r="E24" s="6"/>
    </row>
    <row r="25" spans="1:5" ht="12.75" x14ac:dyDescent="0.2">
      <c r="A25" s="6"/>
      <c r="B25" s="6"/>
      <c r="C25" s="6"/>
      <c r="D25" s="6"/>
      <c r="E25" s="6"/>
    </row>
    <row r="26" spans="1:5" ht="12.75" x14ac:dyDescent="0.2">
      <c r="A26" s="6"/>
      <c r="B26" s="6"/>
      <c r="C26" s="6"/>
      <c r="D26" s="6"/>
      <c r="E26" s="6"/>
    </row>
    <row r="27" spans="1:5" ht="12.75" x14ac:dyDescent="0.2">
      <c r="A27" s="6"/>
      <c r="B27" s="6"/>
      <c r="C27" s="6"/>
      <c r="D27" s="6"/>
      <c r="E27" s="6"/>
    </row>
    <row r="28" spans="1:5" ht="12.75" x14ac:dyDescent="0.2">
      <c r="A28" s="6"/>
      <c r="B28" s="6"/>
      <c r="C28" s="6"/>
      <c r="D28" s="6"/>
      <c r="E28" s="6"/>
    </row>
    <row r="29" spans="1:5" ht="20.25" x14ac:dyDescent="0.3">
      <c r="A29" s="19" t="s">
        <v>24</v>
      </c>
      <c r="B29" s="20"/>
      <c r="C29" s="20"/>
      <c r="D29" s="6"/>
      <c r="E29" s="6"/>
    </row>
    <row r="30" spans="1:5" ht="20.25" x14ac:dyDescent="0.3">
      <c r="A30" s="19" t="s">
        <v>25</v>
      </c>
      <c r="B30" s="20"/>
      <c r="C30" s="20"/>
      <c r="D30" s="20"/>
      <c r="E30" s="6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63" customWidth="1"/>
    <col min="3" max="3" width="13.42578125" customWidth="1"/>
    <col min="4" max="4" width="16.42578125" customWidth="1"/>
    <col min="5" max="5" width="0.42578125" customWidth="1"/>
  </cols>
  <sheetData>
    <row r="1" spans="1:5" ht="15.75" customHeight="1" x14ac:dyDescent="0.3">
      <c r="A1" s="21" t="s">
        <v>0</v>
      </c>
      <c r="B1" s="22"/>
      <c r="C1" s="22"/>
      <c r="D1" s="22"/>
      <c r="E1" s="22"/>
    </row>
    <row r="2" spans="1:5" ht="15.75" customHeight="1" x14ac:dyDescent="0.3">
      <c r="A2" s="21" t="s">
        <v>1</v>
      </c>
      <c r="B2" s="22"/>
      <c r="C2" s="22"/>
      <c r="D2" s="22"/>
      <c r="E2" s="22"/>
    </row>
    <row r="3" spans="1:5" ht="15.75" customHeight="1" x14ac:dyDescent="0.3">
      <c r="A3" s="21" t="s">
        <v>2</v>
      </c>
      <c r="B3" s="22"/>
      <c r="C3" s="22"/>
      <c r="D3" s="22"/>
      <c r="E3" s="22"/>
    </row>
    <row r="4" spans="1:5" ht="15.75" customHeight="1" x14ac:dyDescent="0.3">
      <c r="A4" s="21" t="s">
        <v>3</v>
      </c>
      <c r="B4" s="22"/>
      <c r="C4" s="22"/>
      <c r="D4" s="22"/>
      <c r="E4" s="22"/>
    </row>
    <row r="5" spans="1:5" ht="15.75" customHeight="1" x14ac:dyDescent="0.3">
      <c r="A5" s="21" t="s">
        <v>4</v>
      </c>
      <c r="B5" s="22"/>
      <c r="C5" s="22"/>
      <c r="D5" s="22"/>
      <c r="E5" s="22"/>
    </row>
    <row r="6" spans="1:5" ht="15.75" customHeight="1" x14ac:dyDescent="0.3">
      <c r="A6" s="21" t="s">
        <v>5</v>
      </c>
      <c r="B6" s="22"/>
      <c r="C6" s="22"/>
      <c r="D6" s="22"/>
      <c r="E6" s="22"/>
    </row>
    <row r="7" spans="1:5" ht="15.75" customHeight="1" x14ac:dyDescent="0.3">
      <c r="A7" s="1" t="s">
        <v>6</v>
      </c>
      <c r="B7" s="3" t="s">
        <v>8</v>
      </c>
      <c r="C7" s="4"/>
      <c r="D7" s="5"/>
      <c r="E7" s="6"/>
    </row>
    <row r="8" spans="1:5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  <c r="E8" s="6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IFERROR(__xludf.DUMMYFUNCTION("importrange(""https://docs.google.com/spreadsheets/d/1RFw-LZDxS_-5pciDSEc1L831xtkRuPHXmWRDqjCu7cU/edit"",""Form Responses 1!c64"")"),2.88524590163934)</f>
        <v>2.8852459016393399</v>
      </c>
      <c r="D9" s="14">
        <f t="shared" ref="D9:D19" ca="1" si="0">(C9*100)/3</f>
        <v>96.174863387977993</v>
      </c>
      <c r="E9" s="6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IFERROR(__xludf.DUMMYFUNCTION("importrange(""https://docs.google.com/spreadsheets/d/1RFw-LZDxS_-5pciDSEc1L831xtkRuPHXmWRDqjCu7cU/edit"",""Form Responses 1!i64"")"),2.85245901639344)</f>
        <v>2.85245901639344</v>
      </c>
      <c r="D10" s="14">
        <f t="shared" ca="1" si="0"/>
        <v>95.08196721311468</v>
      </c>
      <c r="E10" s="6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IFERROR(__xludf.DUMMYFUNCTION("importrange(""https://docs.google.com/spreadsheets/d/1RFw-LZDxS_-5pciDSEc1L831xtkRuPHXmWRDqjCu7cU/edit"",""Form Responses 1!o64"")"),2.91803278688524)</f>
        <v>2.9180327868852398</v>
      </c>
      <c r="D11" s="14">
        <f t="shared" ca="1" si="0"/>
        <v>97.26775956284132</v>
      </c>
      <c r="E11" s="6"/>
    </row>
    <row r="12" spans="1:5" ht="15.75" customHeight="1" x14ac:dyDescent="0.35">
      <c r="A12" s="11">
        <v>4</v>
      </c>
      <c r="B12" s="15" t="s">
        <v>16</v>
      </c>
      <c r="C12" s="13">
        <f ca="1">IFERROR(__xludf.DUMMYFUNCTION("importrange(""https://docs.google.com/spreadsheets/d/1RFw-LZDxS_-5pciDSEc1L831xtkRuPHXmWRDqjCu7cU/edit"",""Form Responses 1!u64"")"),2.90163934426229)</f>
        <v>2.9016393442622901</v>
      </c>
      <c r="D12" s="14">
        <f t="shared" ca="1" si="0"/>
        <v>96.721311475409664</v>
      </c>
      <c r="E12" s="6"/>
    </row>
    <row r="13" spans="1:5" ht="15.75" customHeight="1" x14ac:dyDescent="0.35">
      <c r="A13" s="11">
        <v>5</v>
      </c>
      <c r="B13" s="15" t="s">
        <v>17</v>
      </c>
      <c r="C13" s="13">
        <f ca="1">IFERROR(__xludf.DUMMYFUNCTION("importrange(""https://docs.google.com/spreadsheets/d/1RFw-LZDxS_-5pciDSEc1L831xtkRuPHXmWRDqjCu7cU/edit"",""Form Responses 1!aa64"")"),2.91803278688524)</f>
        <v>2.9180327868852398</v>
      </c>
      <c r="D13" s="14">
        <f t="shared" ca="1" si="0"/>
        <v>97.26775956284132</v>
      </c>
      <c r="E13" s="6"/>
    </row>
    <row r="14" spans="1:5" ht="15.75" customHeight="1" x14ac:dyDescent="0.35">
      <c r="A14" s="11">
        <v>6</v>
      </c>
      <c r="B14" s="15" t="s">
        <v>18</v>
      </c>
      <c r="C14" s="13">
        <f ca="1">IFERROR(__xludf.DUMMYFUNCTION("importrange(""https://docs.google.com/spreadsheets/d/1RFw-LZDxS_-5pciDSEc1L831xtkRuPHXmWRDqjCu7cU/edit"",""Form Responses 1!ag64"")"),2.83606557377049)</f>
        <v>2.8360655737704898</v>
      </c>
      <c r="D14" s="14">
        <f t="shared" ca="1" si="0"/>
        <v>94.535519125682995</v>
      </c>
      <c r="E14" s="6"/>
    </row>
    <row r="15" spans="1:5" ht="15.75" customHeight="1" x14ac:dyDescent="0.35">
      <c r="A15" s="11">
        <v>7</v>
      </c>
      <c r="B15" s="15" t="s">
        <v>19</v>
      </c>
      <c r="C15" s="13">
        <f ca="1">IFERROR(__xludf.DUMMYFUNCTION("importrange(""https://docs.google.com/spreadsheets/d/1RFw-LZDxS_-5pciDSEc1L831xtkRuPHXmWRDqjCu7cU/edit"",""Form Responses 1!am64"")"),2.88524590163934)</f>
        <v>2.8852459016393399</v>
      </c>
      <c r="D15" s="14">
        <f t="shared" ca="1" si="0"/>
        <v>96.174863387977993</v>
      </c>
      <c r="E15" s="6"/>
    </row>
    <row r="16" spans="1:5" ht="15.75" customHeight="1" x14ac:dyDescent="0.35">
      <c r="A16" s="11">
        <v>8</v>
      </c>
      <c r="B16" s="15" t="s">
        <v>20</v>
      </c>
      <c r="C16" s="13">
        <f ca="1">IFERROR(__xludf.DUMMYFUNCTION("importrange(""https://docs.google.com/spreadsheets/d/1RFw-LZDxS_-5pciDSEc1L831xtkRuPHXmWRDqjCu7cU/edit"",""Form Responses 1!as64"")"),2.88524590163934)</f>
        <v>2.8852459016393399</v>
      </c>
      <c r="D16" s="14">
        <f t="shared" ca="1" si="0"/>
        <v>96.174863387977993</v>
      </c>
      <c r="E16" s="6"/>
    </row>
    <row r="17" spans="1:5" ht="15.75" customHeight="1" x14ac:dyDescent="0.35">
      <c r="A17" s="11">
        <v>9</v>
      </c>
      <c r="B17" s="16" t="s">
        <v>21</v>
      </c>
      <c r="C17" s="13">
        <f ca="1">IFERROR(__xludf.DUMMYFUNCTION("importrange(""https://docs.google.com/spreadsheets/d/1RFw-LZDxS_-5pciDSEc1L831xtkRuPHXmWRDqjCu7cU/edit"",""Form Responses 1!ay64"")"),2.81967213114754)</f>
        <v>2.8196721311475401</v>
      </c>
      <c r="D17" s="14">
        <f t="shared" ca="1" si="0"/>
        <v>93.989071038251339</v>
      </c>
      <c r="E17" s="6"/>
    </row>
    <row r="18" spans="1:5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IFERROR(__xludf.DUMMYFUNCTION("importrange(""https://docs.google.com/spreadsheets/d/1RFw-LZDxS_-5pciDSEc1L831xtkRuPHXmWRDqjCu7cU/edit"",""Form Responses 1!be64"")"),2.88524590163934)</f>
        <v>2.8852459016393399</v>
      </c>
      <c r="D18" s="14">
        <f t="shared" ca="1" si="0"/>
        <v>96.174863387977993</v>
      </c>
      <c r="E18" s="6"/>
    </row>
    <row r="19" spans="1:5" ht="15.75" customHeight="1" x14ac:dyDescent="0.3">
      <c r="A19" s="17"/>
      <c r="B19" s="18" t="s">
        <v>23</v>
      </c>
      <c r="C19" s="9">
        <f ca="1">SUM(C9:C18)/10</f>
        <v>2.8786885245901601</v>
      </c>
      <c r="D19" s="9">
        <f t="shared" ca="1" si="0"/>
        <v>95.956284153005342</v>
      </c>
      <c r="E19" s="6"/>
    </row>
    <row r="20" spans="1:5" ht="15.75" customHeight="1" x14ac:dyDescent="0.2">
      <c r="A20" s="6"/>
      <c r="B20" s="6"/>
      <c r="C20" s="6"/>
      <c r="D20" s="6"/>
      <c r="E20" s="6"/>
    </row>
    <row r="21" spans="1:5" ht="15.75" customHeight="1" x14ac:dyDescent="0.2">
      <c r="A21" s="6"/>
      <c r="B21" s="6"/>
      <c r="C21" s="6"/>
      <c r="D21" s="6"/>
      <c r="E21" s="6"/>
    </row>
    <row r="22" spans="1:5" ht="15.75" customHeight="1" x14ac:dyDescent="0.2">
      <c r="A22" s="6"/>
      <c r="B22" s="6"/>
      <c r="C22" s="6"/>
      <c r="D22" s="6"/>
      <c r="E22" s="6"/>
    </row>
    <row r="23" spans="1:5" ht="15.75" customHeight="1" x14ac:dyDescent="0.2">
      <c r="A23" s="6"/>
      <c r="B23" s="6"/>
      <c r="C23" s="6"/>
      <c r="D23" s="6"/>
      <c r="E23" s="6"/>
    </row>
    <row r="24" spans="1:5" ht="12.75" x14ac:dyDescent="0.2">
      <c r="A24" s="6"/>
      <c r="B24" s="6"/>
      <c r="C24" s="6"/>
      <c r="D24" s="6"/>
      <c r="E24" s="6"/>
    </row>
    <row r="25" spans="1:5" ht="12.75" x14ac:dyDescent="0.2">
      <c r="A25" s="6"/>
      <c r="B25" s="6"/>
      <c r="C25" s="6"/>
      <c r="D25" s="6"/>
      <c r="E25" s="6"/>
    </row>
    <row r="26" spans="1:5" ht="12.75" x14ac:dyDescent="0.2">
      <c r="A26" s="6"/>
      <c r="B26" s="6"/>
      <c r="C26" s="6"/>
      <c r="D26" s="6"/>
      <c r="E26" s="6"/>
    </row>
    <row r="27" spans="1:5" ht="12.75" x14ac:dyDescent="0.2">
      <c r="A27" s="6"/>
      <c r="B27" s="6"/>
      <c r="C27" s="6"/>
      <c r="D27" s="6"/>
      <c r="E27" s="6"/>
    </row>
    <row r="28" spans="1:5" ht="12.75" x14ac:dyDescent="0.2">
      <c r="A28" s="6"/>
      <c r="B28" s="6"/>
      <c r="C28" s="6"/>
      <c r="D28" s="6"/>
      <c r="E28" s="6"/>
    </row>
    <row r="29" spans="1:5" ht="20.25" x14ac:dyDescent="0.3">
      <c r="A29" s="19" t="s">
        <v>24</v>
      </c>
      <c r="B29" s="20"/>
      <c r="C29" s="20"/>
      <c r="D29" s="6"/>
      <c r="E29" s="6"/>
    </row>
    <row r="30" spans="1:5" ht="20.25" x14ac:dyDescent="0.3">
      <c r="A30" s="19" t="s">
        <v>26</v>
      </c>
      <c r="B30" s="20"/>
      <c r="C30" s="20"/>
      <c r="D30" s="20"/>
      <c r="E30" s="6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63" customWidth="1"/>
    <col min="3" max="3" width="13.42578125" customWidth="1"/>
    <col min="4" max="4" width="16.42578125" customWidth="1"/>
    <col min="5" max="5" width="0.42578125" customWidth="1"/>
  </cols>
  <sheetData>
    <row r="1" spans="1:5" ht="15.75" customHeight="1" x14ac:dyDescent="0.3">
      <c r="A1" s="21" t="s">
        <v>0</v>
      </c>
      <c r="B1" s="22"/>
      <c r="C1" s="22"/>
      <c r="D1" s="22"/>
      <c r="E1" s="22"/>
    </row>
    <row r="2" spans="1:5" ht="15.75" customHeight="1" x14ac:dyDescent="0.3">
      <c r="A2" s="21" t="s">
        <v>1</v>
      </c>
      <c r="B2" s="22"/>
      <c r="C2" s="22"/>
      <c r="D2" s="22"/>
      <c r="E2" s="22"/>
    </row>
    <row r="3" spans="1:5" ht="15.75" customHeight="1" x14ac:dyDescent="0.3">
      <c r="A3" s="21" t="s">
        <v>2</v>
      </c>
      <c r="B3" s="22"/>
      <c r="C3" s="22"/>
      <c r="D3" s="22"/>
      <c r="E3" s="22"/>
    </row>
    <row r="4" spans="1:5" ht="15.75" customHeight="1" x14ac:dyDescent="0.3">
      <c r="A4" s="21" t="s">
        <v>3</v>
      </c>
      <c r="B4" s="22"/>
      <c r="C4" s="22"/>
      <c r="D4" s="22"/>
      <c r="E4" s="22"/>
    </row>
    <row r="5" spans="1:5" ht="15.75" customHeight="1" x14ac:dyDescent="0.3">
      <c r="A5" s="21" t="s">
        <v>4</v>
      </c>
      <c r="B5" s="22"/>
      <c r="C5" s="22"/>
      <c r="D5" s="22"/>
      <c r="E5" s="22"/>
    </row>
    <row r="6" spans="1:5" ht="15.75" customHeight="1" x14ac:dyDescent="0.3">
      <c r="A6" s="21" t="s">
        <v>5</v>
      </c>
      <c r="B6" s="22"/>
      <c r="C6" s="22"/>
      <c r="D6" s="22"/>
      <c r="E6" s="22"/>
    </row>
    <row r="7" spans="1:5" ht="15.75" customHeight="1" x14ac:dyDescent="0.3">
      <c r="A7" s="1" t="s">
        <v>6</v>
      </c>
      <c r="B7" s="3" t="s">
        <v>27</v>
      </c>
      <c r="C7" s="4"/>
      <c r="D7" s="5"/>
      <c r="E7" s="6"/>
    </row>
    <row r="8" spans="1:5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  <c r="E8" s="6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IFERROR(__xludf.DUMMYFUNCTION("importrange(""https://docs.google.com/spreadsheets/d/1RFw-LZDxS_-5pciDSEc1L831xtkRuPHXmWRDqjCu7cU/edit"",""Form Responses 1!d64"")"),2.67213114754098)</f>
        <v>2.6721311475409801</v>
      </c>
      <c r="D9" s="14">
        <f t="shared" ref="D9:D19" ca="1" si="0">(C9*100)/3</f>
        <v>89.071038251366005</v>
      </c>
      <c r="E9" s="6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IFERROR(__xludf.DUMMYFUNCTION("importrange(""https://docs.google.com/spreadsheets/d/1RFw-LZDxS_-5pciDSEc1L831xtkRuPHXmWRDqjCu7cU/edit"",""Form Responses 1!j64"")"),2.77049180327868)</f>
        <v>2.7704918032786798</v>
      </c>
      <c r="D10" s="14">
        <f t="shared" ca="1" si="0"/>
        <v>92.349726775956</v>
      </c>
      <c r="E10" s="6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IFERROR(__xludf.DUMMYFUNCTION("importrange(""https://docs.google.com/spreadsheets/d/1RFw-LZDxS_-5pciDSEc1L831xtkRuPHXmWRDqjCu7cU/edit"",""Form Responses 1!p64"")"),2.75409836065573)</f>
        <v>2.7540983606557301</v>
      </c>
      <c r="D11" s="14">
        <f t="shared" ca="1" si="0"/>
        <v>91.803278688524344</v>
      </c>
      <c r="E11" s="6"/>
    </row>
    <row r="12" spans="1:5" ht="15.75" customHeight="1" x14ac:dyDescent="0.35">
      <c r="A12" s="11">
        <v>4</v>
      </c>
      <c r="B12" s="15" t="s">
        <v>16</v>
      </c>
      <c r="C12" s="13">
        <f ca="1">IFERROR(__xludf.DUMMYFUNCTION("importrange(""https://docs.google.com/spreadsheets/d/1RFw-LZDxS_-5pciDSEc1L831xtkRuPHXmWRDqjCu7cU/edit"",""Form Responses 1!v64"")"),2.68852459016393)</f>
        <v>2.6885245901639299</v>
      </c>
      <c r="D12" s="14">
        <f t="shared" ca="1" si="0"/>
        <v>89.617486338797661</v>
      </c>
      <c r="E12" s="6"/>
    </row>
    <row r="13" spans="1:5" ht="15.75" customHeight="1" x14ac:dyDescent="0.35">
      <c r="A13" s="11">
        <v>5</v>
      </c>
      <c r="B13" s="15" t="s">
        <v>17</v>
      </c>
      <c r="C13" s="13">
        <f ca="1">IFERROR(__xludf.DUMMYFUNCTION("importrange(""https://docs.google.com/spreadsheets/d/1RFw-LZDxS_-5pciDSEc1L831xtkRuPHXmWRDqjCu7cU/edit"",""Form Responses 1!ab64"")"),2.72131147540983)</f>
        <v>2.7213114754098302</v>
      </c>
      <c r="D13" s="14">
        <f t="shared" ca="1" si="0"/>
        <v>90.710382513661003</v>
      </c>
      <c r="E13" s="6"/>
    </row>
    <row r="14" spans="1:5" ht="15.75" customHeight="1" x14ac:dyDescent="0.35">
      <c r="A14" s="11">
        <v>6</v>
      </c>
      <c r="B14" s="15" t="s">
        <v>18</v>
      </c>
      <c r="C14" s="13">
        <f ca="1">IFERROR(__xludf.DUMMYFUNCTION("importrange(""https://docs.google.com/spreadsheets/d/1RFw-LZDxS_-5pciDSEc1L831xtkRuPHXmWRDqjCu7cU/edit"",""Form Responses 1!ah64"")"),2.70491803278688)</f>
        <v>2.70491803278688</v>
      </c>
      <c r="D14" s="14">
        <f t="shared" ca="1" si="0"/>
        <v>90.163934426229332</v>
      </c>
      <c r="E14" s="6"/>
    </row>
    <row r="15" spans="1:5" ht="15.75" customHeight="1" x14ac:dyDescent="0.35">
      <c r="A15" s="11">
        <v>7</v>
      </c>
      <c r="B15" s="15" t="s">
        <v>19</v>
      </c>
      <c r="C15" s="13">
        <f ca="1">IFERROR(__xludf.DUMMYFUNCTION("importrange(""https://docs.google.com/spreadsheets/d/1RFw-LZDxS_-5pciDSEc1L831xtkRuPHXmWRDqjCu7cU/edit"",""Form Responses 1!an64"")"),2.78688524590163)</f>
        <v>2.78688524590163</v>
      </c>
      <c r="D15" s="14">
        <f t="shared" ca="1" si="0"/>
        <v>92.896174863387671</v>
      </c>
      <c r="E15" s="6"/>
    </row>
    <row r="16" spans="1:5" ht="15.75" customHeight="1" x14ac:dyDescent="0.35">
      <c r="A16" s="11">
        <v>8</v>
      </c>
      <c r="B16" s="15" t="s">
        <v>20</v>
      </c>
      <c r="C16" s="13">
        <f ca="1">IFERROR(__xludf.DUMMYFUNCTION("importrange(""https://docs.google.com/spreadsheets/d/1RFw-LZDxS_-5pciDSEc1L831xtkRuPHXmWRDqjCu7cU/edit"",""Form Responses 1!at64"")"),2.68852459016393)</f>
        <v>2.6885245901639299</v>
      </c>
      <c r="D16" s="14">
        <f t="shared" ca="1" si="0"/>
        <v>89.617486338797661</v>
      </c>
      <c r="E16" s="6"/>
    </row>
    <row r="17" spans="1:5" ht="15.75" customHeight="1" x14ac:dyDescent="0.35">
      <c r="A17" s="11">
        <v>9</v>
      </c>
      <c r="B17" s="16" t="s">
        <v>21</v>
      </c>
      <c r="C17" s="13">
        <f ca="1">IFERROR(__xludf.DUMMYFUNCTION("importrange(""https://docs.google.com/spreadsheets/d/1RFw-LZDxS_-5pciDSEc1L831xtkRuPHXmWRDqjCu7cU/edit"",""Form Responses 1!az64"")"),2.72131147540983)</f>
        <v>2.7213114754098302</v>
      </c>
      <c r="D17" s="14">
        <f t="shared" ca="1" si="0"/>
        <v>90.710382513661003</v>
      </c>
      <c r="E17" s="6"/>
    </row>
    <row r="18" spans="1:5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IFERROR(__xludf.DUMMYFUNCTION("importrange(""https://docs.google.com/spreadsheets/d/1RFw-LZDxS_-5pciDSEc1L831xtkRuPHXmWRDqjCu7cU/edit"",""Form Responses 1!bf64"")"),2.80327868852459)</f>
        <v>2.8032786885245899</v>
      </c>
      <c r="D18" s="14">
        <f t="shared" ca="1" si="0"/>
        <v>93.442622950819668</v>
      </c>
      <c r="E18" s="6"/>
    </row>
    <row r="19" spans="1:5" ht="15.75" customHeight="1" x14ac:dyDescent="0.3">
      <c r="A19" s="17"/>
      <c r="B19" s="18" t="s">
        <v>23</v>
      </c>
      <c r="C19" s="9">
        <f ca="1">SUM(C9:C18)/10</f>
        <v>2.7311475409836006</v>
      </c>
      <c r="D19" s="9">
        <f t="shared" ca="1" si="0"/>
        <v>91.038251366120008</v>
      </c>
      <c r="E19" s="6"/>
    </row>
    <row r="20" spans="1:5" ht="15.75" customHeight="1" x14ac:dyDescent="0.2">
      <c r="A20" s="6"/>
      <c r="B20" s="6"/>
      <c r="C20" s="6"/>
      <c r="D20" s="6"/>
      <c r="E20" s="6"/>
    </row>
    <row r="21" spans="1:5" ht="15.75" customHeight="1" x14ac:dyDescent="0.2">
      <c r="A21" s="6"/>
      <c r="B21" s="6"/>
      <c r="C21" s="6"/>
      <c r="D21" s="6"/>
      <c r="E21" s="6"/>
    </row>
    <row r="22" spans="1:5" ht="15.75" customHeight="1" x14ac:dyDescent="0.2">
      <c r="A22" s="6"/>
      <c r="B22" s="6"/>
      <c r="C22" s="6"/>
      <c r="D22" s="6"/>
      <c r="E22" s="6"/>
    </row>
    <row r="23" spans="1:5" ht="15.75" customHeight="1" x14ac:dyDescent="0.2">
      <c r="A23" s="6"/>
      <c r="B23" s="6"/>
      <c r="C23" s="6"/>
      <c r="D23" s="6"/>
      <c r="E23" s="6"/>
    </row>
    <row r="24" spans="1:5" ht="12.75" x14ac:dyDescent="0.2">
      <c r="A24" s="6"/>
      <c r="B24" s="6"/>
      <c r="C24" s="6"/>
      <c r="D24" s="6"/>
      <c r="E24" s="6"/>
    </row>
    <row r="25" spans="1:5" ht="12.75" x14ac:dyDescent="0.2">
      <c r="A25" s="6"/>
      <c r="B25" s="6"/>
      <c r="C25" s="6"/>
      <c r="D25" s="6"/>
      <c r="E25" s="6"/>
    </row>
    <row r="26" spans="1:5" ht="12.75" x14ac:dyDescent="0.2">
      <c r="A26" s="6"/>
      <c r="B26" s="6"/>
      <c r="C26" s="6"/>
      <c r="D26" s="6"/>
      <c r="E26" s="6"/>
    </row>
    <row r="27" spans="1:5" ht="12.75" x14ac:dyDescent="0.2">
      <c r="A27" s="6"/>
      <c r="B27" s="6"/>
      <c r="C27" s="6"/>
      <c r="D27" s="6"/>
      <c r="E27" s="6"/>
    </row>
    <row r="28" spans="1:5" ht="12.75" x14ac:dyDescent="0.2">
      <c r="A28" s="6"/>
      <c r="B28" s="6"/>
      <c r="C28" s="6"/>
      <c r="D28" s="6"/>
      <c r="E28" s="6"/>
    </row>
    <row r="29" spans="1:5" ht="20.25" x14ac:dyDescent="0.3">
      <c r="A29" s="19" t="s">
        <v>24</v>
      </c>
      <c r="B29" s="20"/>
      <c r="C29" s="20"/>
      <c r="D29" s="6"/>
      <c r="E29" s="6"/>
    </row>
    <row r="30" spans="1:5" ht="20.25" x14ac:dyDescent="0.3">
      <c r="A30" s="19" t="s">
        <v>30</v>
      </c>
      <c r="B30" s="20"/>
      <c r="C30" s="20"/>
      <c r="D30" s="20"/>
      <c r="E30" s="6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63" customWidth="1"/>
    <col min="3" max="3" width="13.42578125" customWidth="1"/>
    <col min="4" max="4" width="16.42578125" customWidth="1"/>
    <col min="5" max="5" width="0.42578125" customWidth="1"/>
  </cols>
  <sheetData>
    <row r="1" spans="1:5" ht="15.75" customHeight="1" x14ac:dyDescent="0.3">
      <c r="A1" s="21" t="s">
        <v>0</v>
      </c>
      <c r="B1" s="22"/>
      <c r="C1" s="22"/>
      <c r="D1" s="22"/>
      <c r="E1" s="22"/>
    </row>
    <row r="2" spans="1:5" ht="15.75" customHeight="1" x14ac:dyDescent="0.3">
      <c r="A2" s="21" t="s">
        <v>1</v>
      </c>
      <c r="B2" s="22"/>
      <c r="C2" s="22"/>
      <c r="D2" s="22"/>
      <c r="E2" s="22"/>
    </row>
    <row r="3" spans="1:5" ht="15.75" customHeight="1" x14ac:dyDescent="0.3">
      <c r="A3" s="21" t="s">
        <v>2</v>
      </c>
      <c r="B3" s="22"/>
      <c r="C3" s="22"/>
      <c r="D3" s="22"/>
      <c r="E3" s="22"/>
    </row>
    <row r="4" spans="1:5" ht="15.75" customHeight="1" x14ac:dyDescent="0.3">
      <c r="A4" s="21" t="s">
        <v>3</v>
      </c>
      <c r="B4" s="22"/>
      <c r="C4" s="22"/>
      <c r="D4" s="22"/>
      <c r="E4" s="22"/>
    </row>
    <row r="5" spans="1:5" ht="15.75" customHeight="1" x14ac:dyDescent="0.3">
      <c r="A5" s="21" t="s">
        <v>4</v>
      </c>
      <c r="B5" s="22"/>
      <c r="C5" s="22"/>
      <c r="D5" s="22"/>
      <c r="E5" s="22"/>
    </row>
    <row r="6" spans="1:5" ht="15.75" customHeight="1" x14ac:dyDescent="0.3">
      <c r="A6" s="21" t="s">
        <v>5</v>
      </c>
      <c r="B6" s="22"/>
      <c r="C6" s="22"/>
      <c r="D6" s="22"/>
      <c r="E6" s="22"/>
    </row>
    <row r="7" spans="1:5" ht="15.75" customHeight="1" x14ac:dyDescent="0.3">
      <c r="A7" s="1" t="s">
        <v>6</v>
      </c>
      <c r="B7" s="3" t="s">
        <v>29</v>
      </c>
      <c r="C7" s="4"/>
      <c r="D7" s="5"/>
      <c r="E7" s="6"/>
    </row>
    <row r="8" spans="1:5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  <c r="E8" s="6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IFERROR(__xludf.DUMMYFUNCTION("importrange(""https://docs.google.com/spreadsheets/d/1RFw-LZDxS_-5pciDSEc1L831xtkRuPHXmWRDqjCu7cU/edit"",""Form Responses 1!e64"")"),2.73770491803278)</f>
        <v>2.7377049180327799</v>
      </c>
      <c r="D9" s="14">
        <f t="shared" ref="D9:D19" ca="1" si="0">(C9*100)/3</f>
        <v>91.256830601092659</v>
      </c>
      <c r="E9" s="6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IFERROR(__xludf.DUMMYFUNCTION("importrange(""https://docs.google.com/spreadsheets/d/1RFw-LZDxS_-5pciDSEc1L831xtkRuPHXmWRDqjCu7cU/edit"",""Form Responses 1!k64"")"),2.78688524590163)</f>
        <v>2.78688524590163</v>
      </c>
      <c r="D10" s="14">
        <f t="shared" ca="1" si="0"/>
        <v>92.896174863387671</v>
      </c>
      <c r="E10" s="6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IFERROR(__xludf.DUMMYFUNCTION("importrange(""https://docs.google.com/spreadsheets/d/1RFw-LZDxS_-5pciDSEc1L831xtkRuPHXmWRDqjCu7cU/edit"",""Form Responses 1!q64"")"),2.83606557377049)</f>
        <v>2.8360655737704898</v>
      </c>
      <c r="D11" s="14">
        <f t="shared" ca="1" si="0"/>
        <v>94.535519125682995</v>
      </c>
      <c r="E11" s="6"/>
    </row>
    <row r="12" spans="1:5" ht="15.75" customHeight="1" x14ac:dyDescent="0.35">
      <c r="A12" s="11">
        <v>4</v>
      </c>
      <c r="B12" s="15" t="s">
        <v>16</v>
      </c>
      <c r="C12" s="13">
        <f ca="1">IFERROR(__xludf.DUMMYFUNCTION("importrange(""https://docs.google.com/spreadsheets/d/1RFw-LZDxS_-5pciDSEc1L831xtkRuPHXmWRDqjCu7cU/edit"",""Form Responses 1!w64"")"),2.75409836065573)</f>
        <v>2.7540983606557301</v>
      </c>
      <c r="D12" s="14">
        <f t="shared" ca="1" si="0"/>
        <v>91.803278688524344</v>
      </c>
      <c r="E12" s="6"/>
    </row>
    <row r="13" spans="1:5" ht="15.75" customHeight="1" x14ac:dyDescent="0.35">
      <c r="A13" s="11">
        <v>5</v>
      </c>
      <c r="B13" s="15" t="s">
        <v>17</v>
      </c>
      <c r="C13" s="13">
        <f ca="1">IFERROR(__xludf.DUMMYFUNCTION("importrange(""https://docs.google.com/spreadsheets/d/1RFw-LZDxS_-5pciDSEc1L831xtkRuPHXmWRDqjCu7cU/edit"",""Form Responses 1!ac64"")"),2.78688524590163)</f>
        <v>2.78688524590163</v>
      </c>
      <c r="D13" s="14">
        <f t="shared" ca="1" si="0"/>
        <v>92.896174863387671</v>
      </c>
      <c r="E13" s="6"/>
    </row>
    <row r="14" spans="1:5" ht="15.75" customHeight="1" x14ac:dyDescent="0.35">
      <c r="A14" s="11">
        <v>6</v>
      </c>
      <c r="B14" s="15" t="s">
        <v>18</v>
      </c>
      <c r="C14" s="13">
        <f ca="1">IFERROR(__xludf.DUMMYFUNCTION("importrange(""https://docs.google.com/spreadsheets/d/1RFw-LZDxS_-5pciDSEc1L831xtkRuPHXmWRDqjCu7cU/edit"",""Form Responses 1!ai64"")"),2.72131147540983)</f>
        <v>2.7213114754098302</v>
      </c>
      <c r="D14" s="14">
        <f t="shared" ca="1" si="0"/>
        <v>90.710382513661003</v>
      </c>
      <c r="E14" s="6"/>
    </row>
    <row r="15" spans="1:5" ht="15.75" customHeight="1" x14ac:dyDescent="0.35">
      <c r="A15" s="11">
        <v>7</v>
      </c>
      <c r="B15" s="15" t="s">
        <v>19</v>
      </c>
      <c r="C15" s="13">
        <f ca="1">IFERROR(__xludf.DUMMYFUNCTION("importrange(""https://docs.google.com/spreadsheets/d/1RFw-LZDxS_-5pciDSEc1L831xtkRuPHXmWRDqjCu7cU/edit"",""Form Responses 1!ao64"")"),2.78688524590163)</f>
        <v>2.78688524590163</v>
      </c>
      <c r="D15" s="14">
        <f t="shared" ca="1" si="0"/>
        <v>92.896174863387671</v>
      </c>
      <c r="E15" s="6"/>
    </row>
    <row r="16" spans="1:5" ht="15.75" customHeight="1" x14ac:dyDescent="0.35">
      <c r="A16" s="11">
        <v>8</v>
      </c>
      <c r="B16" s="15" t="s">
        <v>20</v>
      </c>
      <c r="C16" s="13">
        <f ca="1">IFERROR(__xludf.DUMMYFUNCTION("importrange(""https://docs.google.com/spreadsheets/d/1RFw-LZDxS_-5pciDSEc1L831xtkRuPHXmWRDqjCu7cU/edit"",""Form Responses 1!au64"")"),2.77049180327868)</f>
        <v>2.7704918032786798</v>
      </c>
      <c r="D16" s="14">
        <f t="shared" ca="1" si="0"/>
        <v>92.349726775956</v>
      </c>
      <c r="E16" s="6"/>
    </row>
    <row r="17" spans="1:5" ht="15.75" customHeight="1" x14ac:dyDescent="0.35">
      <c r="A17" s="11">
        <v>9</v>
      </c>
      <c r="B17" s="16" t="s">
        <v>21</v>
      </c>
      <c r="C17" s="13">
        <f ca="1">IFERROR(__xludf.DUMMYFUNCTION("importrange(""https://docs.google.com/spreadsheets/d/1RFw-LZDxS_-5pciDSEc1L831xtkRuPHXmWRDqjCu7cU/edit"",""Form Responses 1!ba64"")"),2.81967213114754)</f>
        <v>2.8196721311475401</v>
      </c>
      <c r="D17" s="14">
        <f t="shared" ca="1" si="0"/>
        <v>93.989071038251339</v>
      </c>
      <c r="E17" s="6"/>
    </row>
    <row r="18" spans="1:5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IFERROR(__xludf.DUMMYFUNCTION("importrange(""https://docs.google.com/spreadsheets/d/1RFw-LZDxS_-5pciDSEc1L831xtkRuPHXmWRDqjCu7cU/edit"",""Form Responses 1!bg64"")"),2.77049180327868)</f>
        <v>2.7704918032786798</v>
      </c>
      <c r="D18" s="14">
        <f t="shared" ca="1" si="0"/>
        <v>92.349726775956</v>
      </c>
      <c r="E18" s="6"/>
    </row>
    <row r="19" spans="1:5" ht="15.75" customHeight="1" x14ac:dyDescent="0.3">
      <c r="A19" s="17"/>
      <c r="B19" s="18" t="s">
        <v>23</v>
      </c>
      <c r="C19" s="9">
        <f ca="1">SUM(C9:C18)/10</f>
        <v>2.7770491803278619</v>
      </c>
      <c r="D19" s="9">
        <f t="shared" ca="1" si="0"/>
        <v>92.568306010928723</v>
      </c>
      <c r="E19" s="6"/>
    </row>
    <row r="20" spans="1:5" ht="15.75" customHeight="1" x14ac:dyDescent="0.2">
      <c r="A20" s="6"/>
      <c r="B20" s="6"/>
      <c r="C20" s="6"/>
      <c r="D20" s="6"/>
      <c r="E20" s="6"/>
    </row>
    <row r="21" spans="1:5" ht="15.75" customHeight="1" x14ac:dyDescent="0.2">
      <c r="A21" s="6"/>
      <c r="B21" s="6"/>
      <c r="C21" s="6"/>
      <c r="D21" s="6"/>
      <c r="E21" s="6"/>
    </row>
    <row r="22" spans="1:5" ht="15.75" customHeight="1" x14ac:dyDescent="0.2">
      <c r="A22" s="6"/>
      <c r="B22" s="6"/>
      <c r="C22" s="6"/>
      <c r="D22" s="6"/>
      <c r="E22" s="6"/>
    </row>
    <row r="23" spans="1:5" ht="15.75" customHeight="1" x14ac:dyDescent="0.2">
      <c r="A23" s="6"/>
      <c r="B23" s="6"/>
      <c r="C23" s="6"/>
      <c r="D23" s="6"/>
      <c r="E23" s="6"/>
    </row>
    <row r="24" spans="1:5" ht="12.75" x14ac:dyDescent="0.2">
      <c r="A24" s="6"/>
      <c r="B24" s="6"/>
      <c r="C24" s="6"/>
      <c r="D24" s="6"/>
      <c r="E24" s="6"/>
    </row>
    <row r="25" spans="1:5" ht="12.75" x14ac:dyDescent="0.2">
      <c r="A25" s="6"/>
      <c r="B25" s="6"/>
      <c r="C25" s="6"/>
      <c r="D25" s="6"/>
      <c r="E25" s="6"/>
    </row>
    <row r="26" spans="1:5" ht="12.75" x14ac:dyDescent="0.2">
      <c r="A26" s="6"/>
      <c r="B26" s="6"/>
      <c r="C26" s="6"/>
      <c r="D26" s="6"/>
      <c r="E26" s="6"/>
    </row>
    <row r="27" spans="1:5" ht="12.75" x14ac:dyDescent="0.2">
      <c r="A27" s="6"/>
      <c r="B27" s="6"/>
      <c r="C27" s="6"/>
      <c r="D27" s="6"/>
      <c r="E27" s="6"/>
    </row>
    <row r="28" spans="1:5" ht="12.75" x14ac:dyDescent="0.2">
      <c r="A28" s="6"/>
      <c r="B28" s="6"/>
      <c r="C28" s="6"/>
      <c r="D28" s="6"/>
      <c r="E28" s="6"/>
    </row>
    <row r="29" spans="1:5" ht="20.25" x14ac:dyDescent="0.3">
      <c r="A29" s="19" t="s">
        <v>31</v>
      </c>
      <c r="B29" s="20"/>
      <c r="C29" s="20"/>
      <c r="D29" s="6"/>
      <c r="E29" s="6"/>
    </row>
    <row r="30" spans="1:5" ht="20.25" x14ac:dyDescent="0.3">
      <c r="A30" s="19" t="s">
        <v>32</v>
      </c>
      <c r="B30" s="20"/>
      <c r="C30" s="20"/>
      <c r="D30" s="20"/>
      <c r="E30" s="6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63" customWidth="1"/>
    <col min="3" max="3" width="13.42578125" customWidth="1"/>
    <col min="4" max="4" width="16.42578125" customWidth="1"/>
    <col min="5" max="5" width="0.42578125" customWidth="1"/>
  </cols>
  <sheetData>
    <row r="1" spans="1:5" ht="15.75" customHeight="1" x14ac:dyDescent="0.3">
      <c r="A1" s="21" t="s">
        <v>0</v>
      </c>
      <c r="B1" s="22"/>
      <c r="C1" s="22"/>
      <c r="D1" s="22"/>
      <c r="E1" s="22"/>
    </row>
    <row r="2" spans="1:5" ht="15.75" customHeight="1" x14ac:dyDescent="0.3">
      <c r="A2" s="21" t="s">
        <v>1</v>
      </c>
      <c r="B2" s="22"/>
      <c r="C2" s="22"/>
      <c r="D2" s="22"/>
      <c r="E2" s="22"/>
    </row>
    <row r="3" spans="1:5" ht="15.75" customHeight="1" x14ac:dyDescent="0.3">
      <c r="A3" s="21" t="s">
        <v>2</v>
      </c>
      <c r="B3" s="22"/>
      <c r="C3" s="22"/>
      <c r="D3" s="22"/>
      <c r="E3" s="22"/>
    </row>
    <row r="4" spans="1:5" ht="15.75" customHeight="1" x14ac:dyDescent="0.3">
      <c r="A4" s="21" t="s">
        <v>3</v>
      </c>
      <c r="B4" s="22"/>
      <c r="C4" s="22"/>
      <c r="D4" s="22"/>
      <c r="E4" s="22"/>
    </row>
    <row r="5" spans="1:5" ht="15.75" customHeight="1" x14ac:dyDescent="0.3">
      <c r="A5" s="21" t="s">
        <v>4</v>
      </c>
      <c r="B5" s="22"/>
      <c r="C5" s="22"/>
      <c r="D5" s="22"/>
      <c r="E5" s="22"/>
    </row>
    <row r="6" spans="1:5" ht="15.75" customHeight="1" x14ac:dyDescent="0.3">
      <c r="A6" s="21" t="s">
        <v>5</v>
      </c>
      <c r="B6" s="22"/>
      <c r="C6" s="22"/>
      <c r="D6" s="22"/>
      <c r="E6" s="22"/>
    </row>
    <row r="7" spans="1:5" ht="15.75" customHeight="1" x14ac:dyDescent="0.3">
      <c r="A7" s="1" t="s">
        <v>6</v>
      </c>
      <c r="B7" s="3" t="s">
        <v>28</v>
      </c>
      <c r="C7" s="4"/>
      <c r="D7" s="5"/>
      <c r="E7" s="6"/>
    </row>
    <row r="8" spans="1:5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  <c r="E8" s="6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IFERROR(__xludf.DUMMYFUNCTION("importrange(""https://docs.google.com/spreadsheets/d/1RFw-LZDxS_-5pciDSEc1L831xtkRuPHXmWRDqjCu7cU/edit"",""Form Responses 1!f64"")"),2.59016393442622)</f>
        <v>2.5901639344262199</v>
      </c>
      <c r="D9" s="14">
        <f t="shared" ref="D9:D19" ca="1" si="0">(C9*100)/3</f>
        <v>86.338797814207339</v>
      </c>
      <c r="E9" s="6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IFERROR(__xludf.DUMMYFUNCTION("importrange(""https://docs.google.com/spreadsheets/d/1RFw-LZDxS_-5pciDSEc1L831xtkRuPHXmWRDqjCu7cU/edit"",""Form Responses 1!l64"")"),2.73770491803278)</f>
        <v>2.7377049180327799</v>
      </c>
      <c r="D10" s="14">
        <f t="shared" ca="1" si="0"/>
        <v>91.256830601092659</v>
      </c>
      <c r="E10" s="6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IFERROR(__xludf.DUMMYFUNCTION("importrange(""https://docs.google.com/spreadsheets/d/1RFw-LZDxS_-5pciDSEc1L831xtkRuPHXmWRDqjCu7cU/edit"",""Form Responses 1!r64"")"),2.65573770491803)</f>
        <v>2.65573770491803</v>
      </c>
      <c r="D11" s="14">
        <f t="shared" ca="1" si="0"/>
        <v>88.52459016393432</v>
      </c>
      <c r="E11" s="6"/>
    </row>
    <row r="12" spans="1:5" ht="15.75" customHeight="1" x14ac:dyDescent="0.35">
      <c r="A12" s="11">
        <v>4</v>
      </c>
      <c r="B12" s="15" t="s">
        <v>16</v>
      </c>
      <c r="C12" s="13">
        <f ca="1">IFERROR(__xludf.DUMMYFUNCTION("importrange(""https://docs.google.com/spreadsheets/d/1RFw-LZDxS_-5pciDSEc1L831xtkRuPHXmWRDqjCu7cU/edit"",""Form Responses 1!x64"")"),2.62295081967213)</f>
        <v>2.6229508196721301</v>
      </c>
      <c r="D12" s="14">
        <f t="shared" ca="1" si="0"/>
        <v>87.431693989070993</v>
      </c>
      <c r="E12" s="6"/>
    </row>
    <row r="13" spans="1:5" ht="15.75" customHeight="1" x14ac:dyDescent="0.35">
      <c r="A13" s="11">
        <v>5</v>
      </c>
      <c r="B13" s="15" t="s">
        <v>17</v>
      </c>
      <c r="C13" s="13">
        <f ca="1">IFERROR(__xludf.DUMMYFUNCTION("importrange(""https://docs.google.com/spreadsheets/d/1RFw-LZDxS_-5pciDSEc1L831xtkRuPHXmWRDqjCu7cU/edit"",""Form Responses 1!ad64"")"),2.72131147540983)</f>
        <v>2.7213114754098302</v>
      </c>
      <c r="D13" s="14">
        <f t="shared" ca="1" si="0"/>
        <v>90.710382513661003</v>
      </c>
      <c r="E13" s="6"/>
    </row>
    <row r="14" spans="1:5" ht="15.75" customHeight="1" x14ac:dyDescent="0.35">
      <c r="A14" s="11">
        <v>6</v>
      </c>
      <c r="B14" s="15" t="s">
        <v>18</v>
      </c>
      <c r="C14" s="13">
        <f ca="1">IFERROR(__xludf.DUMMYFUNCTION("importrange(""https://docs.google.com/spreadsheets/d/1RFw-LZDxS_-5pciDSEc1L831xtkRuPHXmWRDqjCu7cU/edit"",""Form Responses 1!aj64"")"),2.65573770491803)</f>
        <v>2.65573770491803</v>
      </c>
      <c r="D14" s="14">
        <f t="shared" ca="1" si="0"/>
        <v>88.52459016393432</v>
      </c>
      <c r="E14" s="6"/>
    </row>
    <row r="15" spans="1:5" ht="15.75" customHeight="1" x14ac:dyDescent="0.35">
      <c r="A15" s="11">
        <v>7</v>
      </c>
      <c r="B15" s="15" t="s">
        <v>19</v>
      </c>
      <c r="C15" s="13">
        <f ca="1">IFERROR(__xludf.DUMMYFUNCTION("importrange(""https://docs.google.com/spreadsheets/d/1RFw-LZDxS_-5pciDSEc1L831xtkRuPHXmWRDqjCu7cU/edit"",""Form Responses 1!ap64"")"),2.65573770491803)</f>
        <v>2.65573770491803</v>
      </c>
      <c r="D15" s="14">
        <f t="shared" ca="1" si="0"/>
        <v>88.52459016393432</v>
      </c>
      <c r="E15" s="6"/>
    </row>
    <row r="16" spans="1:5" ht="15.75" customHeight="1" x14ac:dyDescent="0.35">
      <c r="A16" s="11">
        <v>8</v>
      </c>
      <c r="B16" s="15" t="s">
        <v>20</v>
      </c>
      <c r="C16" s="13">
        <f ca="1">IFERROR(__xludf.DUMMYFUNCTION("importrange(""https://docs.google.com/spreadsheets/d/1RFw-LZDxS_-5pciDSEc1L831xtkRuPHXmWRDqjCu7cU/edit"",""Form Responses 1!av64"")"),2.68852459016393)</f>
        <v>2.6885245901639299</v>
      </c>
      <c r="D16" s="14">
        <f t="shared" ca="1" si="0"/>
        <v>89.617486338797661</v>
      </c>
      <c r="E16" s="6"/>
    </row>
    <row r="17" spans="1:5" ht="15.75" customHeight="1" x14ac:dyDescent="0.35">
      <c r="A17" s="11">
        <v>9</v>
      </c>
      <c r="B17" s="16" t="s">
        <v>21</v>
      </c>
      <c r="C17" s="13">
        <f ca="1">IFERROR(__xludf.DUMMYFUNCTION("importrange(""https://docs.google.com/spreadsheets/d/1RFw-LZDxS_-5pciDSEc1L831xtkRuPHXmWRDqjCu7cU/edit"",""Form Responses 1!bb64"")"),2.68852459016393)</f>
        <v>2.6885245901639299</v>
      </c>
      <c r="D17" s="14">
        <f t="shared" ca="1" si="0"/>
        <v>89.617486338797661</v>
      </c>
      <c r="E17" s="6"/>
    </row>
    <row r="18" spans="1:5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IFERROR(__xludf.DUMMYFUNCTION("importrange(""https://docs.google.com/spreadsheets/d/1RFw-LZDxS_-5pciDSEc1L831xtkRuPHXmWRDqjCu7cU/edit"",""Form Responses 1!bh64"")"),2.70491803278688)</f>
        <v>2.70491803278688</v>
      </c>
      <c r="D18" s="14">
        <f t="shared" ca="1" si="0"/>
        <v>90.163934426229332</v>
      </c>
      <c r="E18" s="6"/>
    </row>
    <row r="19" spans="1:5" ht="15.75" customHeight="1" x14ac:dyDescent="0.3">
      <c r="A19" s="17"/>
      <c r="B19" s="18" t="s">
        <v>23</v>
      </c>
      <c r="C19" s="9">
        <f ca="1">SUM(C9:C18)/10</f>
        <v>2.6721311475409792</v>
      </c>
      <c r="D19" s="9">
        <f t="shared" ca="1" si="0"/>
        <v>89.071038251365977</v>
      </c>
      <c r="E19" s="6"/>
    </row>
    <row r="20" spans="1:5" ht="15.75" customHeight="1" x14ac:dyDescent="0.2">
      <c r="A20" s="6"/>
      <c r="B20" s="6"/>
      <c r="C20" s="6"/>
      <c r="D20" s="6"/>
      <c r="E20" s="6"/>
    </row>
    <row r="21" spans="1:5" ht="15.75" customHeight="1" x14ac:dyDescent="0.2">
      <c r="A21" s="6"/>
      <c r="B21" s="6"/>
      <c r="C21" s="6"/>
      <c r="D21" s="6"/>
      <c r="E21" s="6"/>
    </row>
    <row r="22" spans="1:5" ht="15.75" customHeight="1" x14ac:dyDescent="0.2">
      <c r="A22" s="6"/>
      <c r="B22" s="6"/>
      <c r="C22" s="6"/>
      <c r="D22" s="6"/>
      <c r="E22" s="6"/>
    </row>
    <row r="23" spans="1:5" ht="15.75" customHeight="1" x14ac:dyDescent="0.2">
      <c r="A23" s="6"/>
      <c r="B23" s="6"/>
      <c r="C23" s="6"/>
      <c r="D23" s="6"/>
      <c r="E23" s="6"/>
    </row>
    <row r="24" spans="1:5" ht="12.75" x14ac:dyDescent="0.2">
      <c r="A24" s="6"/>
      <c r="B24" s="6"/>
      <c r="C24" s="6"/>
      <c r="D24" s="6"/>
      <c r="E24" s="6"/>
    </row>
    <row r="25" spans="1:5" ht="12.75" x14ac:dyDescent="0.2">
      <c r="A25" s="6"/>
      <c r="B25" s="6"/>
      <c r="C25" s="6"/>
      <c r="D25" s="6"/>
      <c r="E25" s="6"/>
    </row>
    <row r="26" spans="1:5" ht="12.75" x14ac:dyDescent="0.2">
      <c r="A26" s="6"/>
      <c r="B26" s="6"/>
      <c r="C26" s="6"/>
      <c r="D26" s="6"/>
      <c r="E26" s="6"/>
    </row>
    <row r="27" spans="1:5" ht="12.75" x14ac:dyDescent="0.2">
      <c r="A27" s="6"/>
      <c r="B27" s="6"/>
      <c r="C27" s="6"/>
      <c r="D27" s="6"/>
      <c r="E27" s="6"/>
    </row>
    <row r="28" spans="1:5" ht="12.75" x14ac:dyDescent="0.2">
      <c r="A28" s="6"/>
      <c r="B28" s="6"/>
      <c r="C28" s="6"/>
      <c r="D28" s="6"/>
      <c r="E28" s="6"/>
    </row>
    <row r="29" spans="1:5" ht="20.25" x14ac:dyDescent="0.3">
      <c r="A29" s="19" t="s">
        <v>31</v>
      </c>
      <c r="B29" s="20"/>
      <c r="C29" s="20"/>
      <c r="D29" s="6"/>
      <c r="E29" s="6"/>
    </row>
    <row r="30" spans="1:5" ht="20.25" x14ac:dyDescent="0.3">
      <c r="A30" s="19" t="s">
        <v>33</v>
      </c>
      <c r="B30" s="20"/>
      <c r="C30" s="20"/>
      <c r="D30" s="20"/>
      <c r="E30" s="6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63" customWidth="1"/>
    <col min="3" max="3" width="13.42578125" customWidth="1"/>
    <col min="4" max="4" width="16.42578125" customWidth="1"/>
    <col min="5" max="5" width="0.42578125" customWidth="1"/>
  </cols>
  <sheetData>
    <row r="1" spans="1:5" ht="15.75" customHeight="1" x14ac:dyDescent="0.3">
      <c r="A1" s="21" t="s">
        <v>0</v>
      </c>
      <c r="B1" s="22"/>
      <c r="C1" s="22"/>
      <c r="D1" s="22"/>
      <c r="E1" s="22"/>
    </row>
    <row r="2" spans="1:5" ht="15.75" customHeight="1" x14ac:dyDescent="0.3">
      <c r="A2" s="21" t="s">
        <v>1</v>
      </c>
      <c r="B2" s="22"/>
      <c r="C2" s="22"/>
      <c r="D2" s="22"/>
      <c r="E2" s="22"/>
    </row>
    <row r="3" spans="1:5" ht="15.75" customHeight="1" x14ac:dyDescent="0.3">
      <c r="A3" s="21" t="s">
        <v>2</v>
      </c>
      <c r="B3" s="22"/>
      <c r="C3" s="22"/>
      <c r="D3" s="22"/>
      <c r="E3" s="22"/>
    </row>
    <row r="4" spans="1:5" ht="15.75" customHeight="1" x14ac:dyDescent="0.3">
      <c r="A4" s="21" t="s">
        <v>3</v>
      </c>
      <c r="B4" s="22"/>
      <c r="C4" s="22"/>
      <c r="D4" s="22"/>
      <c r="E4" s="22"/>
    </row>
    <row r="5" spans="1:5" ht="15.75" customHeight="1" x14ac:dyDescent="0.3">
      <c r="A5" s="21" t="s">
        <v>4</v>
      </c>
      <c r="B5" s="22"/>
      <c r="C5" s="22"/>
      <c r="D5" s="22"/>
      <c r="E5" s="22"/>
    </row>
    <row r="6" spans="1:5" ht="15.75" customHeight="1" x14ac:dyDescent="0.3">
      <c r="A6" s="21" t="s">
        <v>5</v>
      </c>
      <c r="B6" s="22"/>
      <c r="C6" s="22"/>
      <c r="D6" s="22"/>
      <c r="E6" s="22"/>
    </row>
    <row r="7" spans="1:5" ht="15.75" customHeight="1" x14ac:dyDescent="0.3">
      <c r="A7" s="1" t="s">
        <v>6</v>
      </c>
      <c r="B7" s="3" t="s">
        <v>34</v>
      </c>
      <c r="C7" s="4"/>
      <c r="D7" s="5"/>
      <c r="E7" s="6"/>
    </row>
    <row r="8" spans="1:5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  <c r="E8" s="6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IFERROR(__xludf.DUMMYFUNCTION("importrange(""https://docs.google.com/spreadsheets/d/1RFw-LZDxS_-5pciDSEc1L831xtkRuPHXmWRDqjCu7cU/edit"",""Form Responses 1!g64"")"),2.63934426229508)</f>
        <v>2.6393442622950798</v>
      </c>
      <c r="D9" s="14">
        <f t="shared" ref="D9:D19" ca="1" si="0">(C9*100)/3</f>
        <v>87.978142076502664</v>
      </c>
      <c r="E9" s="6"/>
    </row>
    <row r="10" spans="1:5" ht="15.75" customHeight="1" x14ac:dyDescent="0.35">
      <c r="A10" s="11">
        <v>2</v>
      </c>
      <c r="B10" s="12" t="s">
        <v>14</v>
      </c>
      <c r="C10" s="13">
        <f ca="1">IFERROR(__xludf.DUMMYFUNCTION("importrange(""https://docs.google.com/spreadsheets/d/1RFw-LZDxS_-5pciDSEc1L831xtkRuPHXmWRDqjCu7cU/edit"",""Form Responses 1!m64"")"),2.73770491803278)</f>
        <v>2.7377049180327799</v>
      </c>
      <c r="D10" s="14">
        <f t="shared" ca="1" si="0"/>
        <v>91.256830601092659</v>
      </c>
      <c r="E10" s="6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IFERROR(__xludf.DUMMYFUNCTION("importrange(""https://docs.google.com/spreadsheets/d/1RFw-LZDxS_-5pciDSEc1L831xtkRuPHXmWRDqjCu7cU/edit"",""Form Responses 1!s64"")"),2.63934426229508)</f>
        <v>2.6393442622950798</v>
      </c>
      <c r="D11" s="14">
        <f t="shared" ca="1" si="0"/>
        <v>87.978142076502664</v>
      </c>
      <c r="E11" s="6"/>
    </row>
    <row r="12" spans="1:5" ht="15.75" customHeight="1" x14ac:dyDescent="0.35">
      <c r="A12" s="11">
        <v>4</v>
      </c>
      <c r="B12" s="15" t="s">
        <v>16</v>
      </c>
      <c r="C12" s="13">
        <f ca="1">IFERROR(__xludf.DUMMYFUNCTION("importrange(""https://docs.google.com/spreadsheets/d/1RFw-LZDxS_-5pciDSEc1L831xtkRuPHXmWRDqjCu7cU/edit"",""Form Responses 1!y64"")"),2.63934426229508)</f>
        <v>2.6393442622950798</v>
      </c>
      <c r="D12" s="14">
        <f t="shared" ca="1" si="0"/>
        <v>87.978142076502664</v>
      </c>
      <c r="E12" s="6"/>
    </row>
    <row r="13" spans="1:5" ht="15.75" customHeight="1" x14ac:dyDescent="0.35">
      <c r="A13" s="11">
        <v>5</v>
      </c>
      <c r="B13" s="15" t="s">
        <v>17</v>
      </c>
      <c r="C13" s="13">
        <f ca="1">IFERROR(__xludf.DUMMYFUNCTION("importrange(""https://docs.google.com/spreadsheets/d/1RFw-LZDxS_-5pciDSEc1L831xtkRuPHXmWRDqjCu7cU/edit"",""Form Responses 1!ae64"")"),2.63934426229508)</f>
        <v>2.6393442622950798</v>
      </c>
      <c r="D13" s="14">
        <f t="shared" ca="1" si="0"/>
        <v>87.978142076502664</v>
      </c>
      <c r="E13" s="6"/>
    </row>
    <row r="14" spans="1:5" ht="15.75" customHeight="1" x14ac:dyDescent="0.35">
      <c r="A14" s="11">
        <v>6</v>
      </c>
      <c r="B14" s="15" t="s">
        <v>18</v>
      </c>
      <c r="C14" s="13">
        <f ca="1">IFERROR(__xludf.DUMMYFUNCTION("importrange(""https://docs.google.com/spreadsheets/d/1RFw-LZDxS_-5pciDSEc1L831xtkRuPHXmWRDqjCu7cU/edit"",""Form Responses 1!ak64"")"),2.68852459016393)</f>
        <v>2.6885245901639299</v>
      </c>
      <c r="D14" s="14">
        <f t="shared" ca="1" si="0"/>
        <v>89.617486338797661</v>
      </c>
      <c r="E14" s="6"/>
    </row>
    <row r="15" spans="1:5" ht="15.75" customHeight="1" x14ac:dyDescent="0.35">
      <c r="A15" s="11">
        <v>7</v>
      </c>
      <c r="B15" s="15" t="s">
        <v>19</v>
      </c>
      <c r="C15" s="13">
        <f ca="1">IFERROR(__xludf.DUMMYFUNCTION("importrange(""https://docs.google.com/spreadsheets/d/1RFw-LZDxS_-5pciDSEc1L831xtkRuPHXmWRDqjCu7cU/edit"",""Form Responses 1!aq64"")"),2.70491803278688)</f>
        <v>2.70491803278688</v>
      </c>
      <c r="D15" s="14">
        <f t="shared" ca="1" si="0"/>
        <v>90.163934426229332</v>
      </c>
      <c r="E15" s="6"/>
    </row>
    <row r="16" spans="1:5" ht="15.75" customHeight="1" x14ac:dyDescent="0.35">
      <c r="A16" s="11">
        <v>8</v>
      </c>
      <c r="B16" s="15" t="s">
        <v>20</v>
      </c>
      <c r="C16" s="13">
        <f ca="1">IFERROR(__xludf.DUMMYFUNCTION("importrange(""https://docs.google.com/spreadsheets/d/1RFw-LZDxS_-5pciDSEc1L831xtkRuPHXmWRDqjCu7cU/edit"",""Form Responses 1!aw64"")"),2.67213114754098)</f>
        <v>2.6721311475409801</v>
      </c>
      <c r="D16" s="14">
        <f t="shared" ca="1" si="0"/>
        <v>89.071038251366005</v>
      </c>
      <c r="E16" s="6"/>
    </row>
    <row r="17" spans="1:5" ht="15.75" customHeight="1" x14ac:dyDescent="0.35">
      <c r="A17" s="11">
        <v>9</v>
      </c>
      <c r="B17" s="16" t="s">
        <v>21</v>
      </c>
      <c r="C17" s="13">
        <f ca="1">IFERROR(__xludf.DUMMYFUNCTION("importrange(""https://docs.google.com/spreadsheets/d/1RFw-LZDxS_-5pciDSEc1L831xtkRuPHXmWRDqjCu7cU/edit"",""Form Responses 1!bc64"")"),2.65573770491803)</f>
        <v>2.65573770491803</v>
      </c>
      <c r="D17" s="14">
        <f t="shared" ca="1" si="0"/>
        <v>88.52459016393432</v>
      </c>
      <c r="E17" s="6"/>
    </row>
    <row r="18" spans="1:5" ht="15.75" customHeight="1" x14ac:dyDescent="0.35">
      <c r="A18" s="11">
        <v>10</v>
      </c>
      <c r="B18" s="12" t="s">
        <v>22</v>
      </c>
      <c r="C18" s="13">
        <f ca="1">IFERROR(__xludf.DUMMYFUNCTION("importrange(""https://docs.google.com/spreadsheets/d/1RFw-LZDxS_-5pciDSEc1L831xtkRuPHXmWRDqjCu7cU/edit"",""Form Responses 1!bi64"")"),2.68852459016393)</f>
        <v>2.6885245901639299</v>
      </c>
      <c r="D18" s="14">
        <f t="shared" ca="1" si="0"/>
        <v>89.617486338797661</v>
      </c>
      <c r="E18" s="6"/>
    </row>
    <row r="19" spans="1:5" ht="15.75" customHeight="1" x14ac:dyDescent="0.3">
      <c r="A19" s="17"/>
      <c r="B19" s="18" t="s">
        <v>23</v>
      </c>
      <c r="C19" s="9">
        <f ca="1">SUM(C9:C18)/10</f>
        <v>2.6704918032786851</v>
      </c>
      <c r="D19" s="9">
        <f t="shared" ca="1" si="0"/>
        <v>89.016393442622828</v>
      </c>
      <c r="E19" s="6"/>
    </row>
    <row r="20" spans="1:5" ht="15.75" customHeight="1" x14ac:dyDescent="0.2">
      <c r="A20" s="6"/>
      <c r="B20" s="6"/>
      <c r="C20" s="6"/>
      <c r="D20" s="6"/>
      <c r="E20" s="6"/>
    </row>
    <row r="21" spans="1:5" ht="15.75" customHeight="1" x14ac:dyDescent="0.2">
      <c r="A21" s="6"/>
      <c r="B21" s="6"/>
      <c r="C21" s="6"/>
      <c r="D21" s="6"/>
      <c r="E21" s="6"/>
    </row>
    <row r="22" spans="1:5" ht="15.75" customHeight="1" x14ac:dyDescent="0.2">
      <c r="A22" s="6"/>
      <c r="B22" s="6"/>
      <c r="C22" s="6"/>
      <c r="D22" s="6"/>
      <c r="E22" s="6"/>
    </row>
    <row r="23" spans="1:5" ht="15.75" customHeight="1" x14ac:dyDescent="0.2">
      <c r="A23" s="6"/>
      <c r="B23" s="6"/>
      <c r="C23" s="6"/>
      <c r="D23" s="6"/>
      <c r="E23" s="6"/>
    </row>
    <row r="24" spans="1:5" ht="12.75" x14ac:dyDescent="0.2">
      <c r="A24" s="6"/>
      <c r="B24" s="6"/>
      <c r="C24" s="6"/>
      <c r="D24" s="6"/>
      <c r="E24" s="6"/>
    </row>
    <row r="25" spans="1:5" ht="12.75" x14ac:dyDescent="0.2">
      <c r="A25" s="6"/>
      <c r="B25" s="6"/>
      <c r="C25" s="6"/>
      <c r="D25" s="6"/>
      <c r="E25" s="6"/>
    </row>
    <row r="26" spans="1:5" ht="12.75" x14ac:dyDescent="0.2">
      <c r="A26" s="6"/>
      <c r="B26" s="6"/>
      <c r="C26" s="6"/>
      <c r="D26" s="6"/>
      <c r="E26" s="6"/>
    </row>
    <row r="27" spans="1:5" ht="12.75" x14ac:dyDescent="0.2">
      <c r="A27" s="6"/>
      <c r="B27" s="6"/>
      <c r="C27" s="6"/>
      <c r="D27" s="6"/>
      <c r="E27" s="6"/>
    </row>
    <row r="28" spans="1:5" ht="12.75" x14ac:dyDescent="0.2">
      <c r="A28" s="6"/>
      <c r="B28" s="6"/>
      <c r="C28" s="6"/>
      <c r="D28" s="6"/>
      <c r="E28" s="6"/>
    </row>
    <row r="29" spans="1:5" ht="20.25" x14ac:dyDescent="0.3">
      <c r="A29" s="19" t="s">
        <v>31</v>
      </c>
      <c r="B29" s="20"/>
      <c r="C29" s="20"/>
      <c r="D29" s="6"/>
      <c r="E29" s="6"/>
    </row>
    <row r="30" spans="1:5" ht="20.25" x14ac:dyDescent="0.3">
      <c r="A30" s="19" t="s">
        <v>35</v>
      </c>
      <c r="B30" s="20"/>
      <c r="C30" s="20"/>
      <c r="D30" s="20"/>
      <c r="E30" s="6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SVMujumdar</vt:lpstr>
      <vt:lpstr>SPJ</vt:lpstr>
      <vt:lpstr>VYB</vt:lpstr>
      <vt:lpstr>MND</vt:lpstr>
      <vt:lpstr>UMshirole</vt:lpstr>
      <vt:lpstr>SDChaure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Varsha</cp:lastModifiedBy>
  <dcterms:modified xsi:type="dcterms:W3CDTF">2019-12-04T09:06:12Z</dcterms:modified>
</cp:coreProperties>
</file>