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AM-III" sheetId="2" r:id="rId4"/>
    <sheet state="visible" name="EDC" sheetId="3" r:id="rId5"/>
    <sheet state="visible" name="CNCPG" sheetId="4" r:id="rId6"/>
    <sheet state="visible" name="EEM" sheetId="5" r:id="rId7"/>
    <sheet state="visible" name="EM-I" sheetId="6" r:id="rId8"/>
    <sheet state="visible" name="OOPM" sheetId="7" r:id="rId9"/>
  </sheets>
  <definedNames/>
  <calcPr/>
</workbook>
</file>

<file path=xl/sharedStrings.xml><?xml version="1.0" encoding="utf-8"?>
<sst xmlns="http://schemas.openxmlformats.org/spreadsheetml/2006/main" count="337" uniqueCount="182">
  <si>
    <t>Timestamp</t>
  </si>
  <si>
    <t>Email Address</t>
  </si>
  <si>
    <t>1] Teaching Skill and methodology. [Mrs. Samita Saraf (AM-III)]</t>
  </si>
  <si>
    <t>1] Teaching Skill and methodology. [Ms. J. Satheesh (EDC)]</t>
  </si>
  <si>
    <t>1] Teaching Skill and methodology. [Ms. J. A. Bodhale (CNCPG)]</t>
  </si>
  <si>
    <t>1] Teaching Skill and methodology. [Mrs. J. R. Mundkar (EEM)]</t>
  </si>
  <si>
    <t>1] Teaching Skill and methodology. [Ms. K. K. Nargale (EM-I)]</t>
  </si>
  <si>
    <t>1] Teaching Skill and methodology. [Ms. Prachi Wagde (OOPM)]</t>
  </si>
  <si>
    <t>2] Conducts Classes Regularly and on time * [Mrs. Samita Saraf (AM-III)]</t>
  </si>
  <si>
    <t>2] Conducts Classes Regularly and on time * [Ms. J. Satheesh (EDC)]</t>
  </si>
  <si>
    <t>2] Conducts Classes Regularly and on time * [Ms. J. A. Bodhale (CNCPG)]</t>
  </si>
  <si>
    <t>2] Conducts Classes Regularly and on time * [Mrs. J. R. Mundkar (EEM)]</t>
  </si>
  <si>
    <t>2] Conducts Classes Regularly and on time * [Ms. K. K. Nargale (EM-I)]</t>
  </si>
  <si>
    <t>2] Conducts Classes Regularly and on time * [Ms. Prachi Wagde (OOPM)]</t>
  </si>
  <si>
    <t>3] Completes syllabus [Mrs. Samita Saraf (AM-III)]</t>
  </si>
  <si>
    <t>3] Completes syllabus [Ms. J. Satheesh (EDC)]</t>
  </si>
  <si>
    <t>3] Completes syllabus [Ms. J. A. Bodhale (CNCPG)]</t>
  </si>
  <si>
    <t>3] Completes syllabus [Mrs. J. R. Mundkar (EEM)]</t>
  </si>
  <si>
    <t>3] Completes syllabus [Ms. K. K. Nargale (EM-I)]</t>
  </si>
  <si>
    <t>3] Completes syllabus [Ms. Prachi Wagde (OOPM)]</t>
  </si>
  <si>
    <t>4] Use of various teaching aids ( Blackboard, Projector, Videos etc) [Mrs. Samita Saraf (AM-III)]</t>
  </si>
  <si>
    <t>4] Use of various teaching aids ( Blackboard, Projector, Videos etc) [Ms. J. Satheesh (EDC)]</t>
  </si>
  <si>
    <t>4] Use of various teaching aids ( Blackboard, Projector, Videos etc) [Ms. J. A. Bodhale (CNCPG)]</t>
  </si>
  <si>
    <t>4] Use of various teaching aids ( Blackboard, Projector, Videos etc) [Mrs. J. R. Mundkar (EEM)]</t>
  </si>
  <si>
    <t>4] Use of various teaching aids ( Blackboard, Projector, Videos etc) [Ms. K. K. Nargale (EM-I)]</t>
  </si>
  <si>
    <t>4] Use of various teaching aids ( Blackboard, Projector, Videos etc) [Ms. Prachi Wagde (OOPM)]</t>
  </si>
  <si>
    <t>5] Makes Class interactive through question and answer sessions [Mrs. Samita Saraf (AM-III)]</t>
  </si>
  <si>
    <t>5] Makes Class interactive through question and answer sessions [Ms. J. Satheesh (EDC)]</t>
  </si>
  <si>
    <t>5] Makes Class interactive through question and answer sessions [Ms. J. A. Bodhale (CNCPG)]</t>
  </si>
  <si>
    <t>5] Makes Class interactive through question and answer sessions [Mrs. J. R. Mundkar (EEM)]</t>
  </si>
  <si>
    <t>5] Makes Class interactive through question and answer sessions [Ms. K. K. Nargale (EM-I)]</t>
  </si>
  <si>
    <t>5] Makes Class interactive through question and answer sessions [Ms. Prachi Wagde (OOPM)]</t>
  </si>
  <si>
    <t>6] Provides helpful comments on University papers and exams  [Mrs. Samita Saraf (AM-III)]</t>
  </si>
  <si>
    <t>6] Provides helpful comments on University papers and exams  [Ms. J. Satheesh (EDC)]</t>
  </si>
  <si>
    <t>6] Provides helpful comments on University papers and exams  [Ms. J. A. Bodhale (CNCPG)]</t>
  </si>
  <si>
    <t>6] Provides helpful comments on University papers and exams  [Mrs. J. R. Mundkar (EEM)]</t>
  </si>
  <si>
    <t>6] Provides helpful comments on University papers and exams  [Ms. K. K. Nargale (EM-I)]</t>
  </si>
  <si>
    <t>6] Provides helpful comments on University papers and exams  [Ms. Prachi Wagde (OOPM)]</t>
  </si>
  <si>
    <t>7] Command on Communication and audibility  [Mrs. Samita Saraf (AM-III)]</t>
  </si>
  <si>
    <t>7] Command on Communication and audibility  [Ms. J. Satheesh (EDC)]</t>
  </si>
  <si>
    <t>7] Command on Communication and audibility  [Ms. J. A. Bodhale (CNCPG)]</t>
  </si>
  <si>
    <t>7] Command on Communication and audibility  [Mrs. J. R. Mundkar (EEM)]</t>
  </si>
  <si>
    <t>7] Command on Communication and audibility  [Ms. K. K. Nargale (EM-I)]</t>
  </si>
  <si>
    <t>7] Command on Communication and audibility  [Ms. Prachi Wagde (OOPM)]</t>
  </si>
  <si>
    <t>8] Motivates students for learning the subject [Mrs. Samita Saraf (AM-III)]</t>
  </si>
  <si>
    <t>8] Motivates students for learning the subject [Ms. J. Satheesh (EDC)]</t>
  </si>
  <si>
    <t>8] Motivates students for learning the subject [Ms. J. A. Bodhale (CNCPG)]</t>
  </si>
  <si>
    <t>8] Motivates students for learning the subject [Mrs. J. R. Mundkar (EEM)]</t>
  </si>
  <si>
    <t>8] Motivates students for learning the subject [Ms. K. K. Nargale (EM-I)]</t>
  </si>
  <si>
    <t>8] Motivates students for learning the subject [Ms. Prachi Wagde (OOPM)]</t>
  </si>
  <si>
    <t>9] Shares Reference and Study material  [Mrs. Samita Saraf (AM-III)]</t>
  </si>
  <si>
    <t>9] Shares Reference and Study material  [Ms. J. Satheesh (EDC)]</t>
  </si>
  <si>
    <t>9] Shares Reference and Study material  [Ms. J. A. Bodhale (CNCPG)]</t>
  </si>
  <si>
    <t>9] Shares Reference and Study material  [Mrs. J. R. Mundkar (EEM)]</t>
  </si>
  <si>
    <t>9] Shares Reference and Study material  [Ms. K. K. Nargale (EM-I)]</t>
  </si>
  <si>
    <t>9] Shares Reference and Study material  [Ms. Prachi Wagde (OOPM)]</t>
  </si>
  <si>
    <t>10] Maintains Discipline and order of the Class [Mrs. Samita Saraf (AM-III)]</t>
  </si>
  <si>
    <t>10] Maintains Discipline and order of the Class [Ms. J. Satheesh (EDC)]</t>
  </si>
  <si>
    <t>10] Maintains Discipline and order of the Class [Ms. J. A. Bodhale (CNCPG)]</t>
  </si>
  <si>
    <t>10] Maintains Discipline and order of the Class [Mrs. J. R. Mundkar (EEM)]</t>
  </si>
  <si>
    <t>10] Maintains Discipline and order of the Class [Ms. K. K. Nargale (EM-I)]</t>
  </si>
  <si>
    <t>10] Maintains Discipline and order of the Class [Ms. Prachi Wagde (OOPM)]</t>
  </si>
  <si>
    <t>sangramzute1@gmail.com</t>
  </si>
  <si>
    <t>manalivadnere123@gmail.com</t>
  </si>
  <si>
    <t>dargerohan1999@gmail.com</t>
  </si>
  <si>
    <t>shoaib1178@gmail.com</t>
  </si>
  <si>
    <t>3, 1</t>
  </si>
  <si>
    <t>kedar2000prabhune@gmail.com</t>
  </si>
  <si>
    <t>nirajtikhe57@gmail.com</t>
  </si>
  <si>
    <t>viteshyadav999@gmail.com</t>
  </si>
  <si>
    <t>tejasshirke8.ts@gmail.com</t>
  </si>
  <si>
    <t>Sayalip2031@gmail.com</t>
  </si>
  <si>
    <t>sajidmulani046@gmail.com</t>
  </si>
  <si>
    <t>aniketpatil697@gmail.com</t>
  </si>
  <si>
    <t>2, 1</t>
  </si>
  <si>
    <t>jiteshmalgavi96@gmail.com</t>
  </si>
  <si>
    <t>mayurdhangada15@gmail.com</t>
  </si>
  <si>
    <t>mayuripatil150699@gmail.com</t>
  </si>
  <si>
    <t>pratikvaity619@gmail.com</t>
  </si>
  <si>
    <t>atharvashettygar@gmail.com</t>
  </si>
  <si>
    <t>prajapatineha22299@gmail.com</t>
  </si>
  <si>
    <t>aniketshirose23@gmail.com</t>
  </si>
  <si>
    <t>phondakerohit99@gmail.com</t>
  </si>
  <si>
    <t>umeshpatil122000@gmail.com</t>
  </si>
  <si>
    <t>pratikpasalkar3@gmail.com</t>
  </si>
  <si>
    <t>deepaksonawane255@gmail.com</t>
  </si>
  <si>
    <t>thakurvikas710@gmail.com</t>
  </si>
  <si>
    <t>3, 2</t>
  </si>
  <si>
    <t>tanujajadhav98@gmail.com</t>
  </si>
  <si>
    <t>rohitlohar7866@gmail.com</t>
  </si>
  <si>
    <t>Dileepshukla421@gmail.com</t>
  </si>
  <si>
    <t>shitalsambare11@gmail.com</t>
  </si>
  <si>
    <t>pranalikamble1218@gmail.com</t>
  </si>
  <si>
    <t>vishalsagar1650@gmail.com</t>
  </si>
  <si>
    <t>thakarepratik25@gmail.com</t>
  </si>
  <si>
    <t>nikitapotey@gmail.com</t>
  </si>
  <si>
    <t>amisha2216@gmail.com</t>
  </si>
  <si>
    <t>raoraneakshata@gmail.com</t>
  </si>
  <si>
    <t>vijayadsol26@gmail.com</t>
  </si>
  <si>
    <t>durgeshkudtarkar.dk@gmail.com</t>
  </si>
  <si>
    <t>sakshimbhopi@gmail.com</t>
  </si>
  <si>
    <t>aakusuryawanshi13@gmail.com</t>
  </si>
  <si>
    <t>poojasao550@gmail.com</t>
  </si>
  <si>
    <t>rutujakharate2000@gmail.com</t>
  </si>
  <si>
    <t>darshkamble99@gmail.com</t>
  </si>
  <si>
    <t>omkargharat07@gmail.com</t>
  </si>
  <si>
    <t>5yogeshp99@gmail.com</t>
  </si>
  <si>
    <t>patiltanmay107@gmail.com</t>
  </si>
  <si>
    <t>jidukamble1999@gmail.com</t>
  </si>
  <si>
    <t>adarshshinde900@gmail.com</t>
  </si>
  <si>
    <t>anujasalave3@gmail.com</t>
  </si>
  <si>
    <t>adityaga22@gmail.com</t>
  </si>
  <si>
    <t>pratikrithe1@gmail.com</t>
  </si>
  <si>
    <t>lokhandepratik82@gmail.com</t>
  </si>
  <si>
    <t>prathmeshmumbai2510@gmail.com</t>
  </si>
  <si>
    <t>vaibhavteli200ns@gmail.com</t>
  </si>
  <si>
    <t>Ss499113@gmail.com</t>
  </si>
  <si>
    <t>shetakesiddhesh@gmail.com</t>
  </si>
  <si>
    <t>sudhirvishwakarma1721@gmail.com</t>
  </si>
  <si>
    <t>pranaymr88@gmail.com</t>
  </si>
  <si>
    <t>swapnilahrivardhankar051@gmail.com</t>
  </si>
  <si>
    <t>khanismailk100@gmail.com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</si>
  <si>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</si>
  <si>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</si>
  <si>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</si>
  <si>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(Odd Sem)</t>
  </si>
  <si>
    <t>End Semester Faculty Feedback Report</t>
  </si>
  <si>
    <t>SE (B) Sem III</t>
  </si>
  <si>
    <t>manishem007@gmail.com</t>
  </si>
  <si>
    <t>No. of Responses = 70</t>
  </si>
  <si>
    <t>Rutik2000rk@gmail.com</t>
  </si>
  <si>
    <t>Course</t>
  </si>
  <si>
    <t>ajaynarale46@gmail.com</t>
  </si>
  <si>
    <t>mohinijambhale21@gmail.com</t>
  </si>
  <si>
    <t>EDC</t>
  </si>
  <si>
    <t>rautshubham147@gmail.com</t>
  </si>
  <si>
    <t>Name: Ms. J. Satheesh</t>
  </si>
  <si>
    <t>sankalpwanare98@gmail.com</t>
  </si>
  <si>
    <t>surajypatil8217@gmail.com</t>
  </si>
  <si>
    <t>Sr. No.</t>
  </si>
  <si>
    <t>Title</t>
  </si>
  <si>
    <t>adityaav.22@gmail.com</t>
  </si>
  <si>
    <t>Average</t>
  </si>
  <si>
    <t>komalgr11298@gmail.com</t>
  </si>
  <si>
    <t>Percentage</t>
  </si>
  <si>
    <t>Teaching Skill and methodology</t>
  </si>
  <si>
    <t>aratigowari2018@gmail.com</t>
  </si>
  <si>
    <t>vijaywaghmarevw143@gmail.com</t>
  </si>
  <si>
    <t>brijeshvora99@gmail.com</t>
  </si>
  <si>
    <t>AM-III</t>
  </si>
  <si>
    <t>Name: Mrs. Samita Saraf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</si>
  <si>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</si>
  <si>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</si>
  <si>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</si>
  <si>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</si>
  <si>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</si>
  <si>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</si>
  <si>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</si>
  <si>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</si>
  <si>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</si>
  <si>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</si>
  <si>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</si>
  <si>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</si>
  <si>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</si>
  <si>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</si>
  <si>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</si>
  <si>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Ms. J. Satheesh</t>
  </si>
  <si>
    <t>Mrs. Samita Saraf</t>
  </si>
  <si>
    <t xml:space="preserve">                                            Dr. S. R. Deore </t>
  </si>
  <si>
    <t>Dr. D. G. Borse</t>
  </si>
  <si>
    <t>CNCPG</t>
  </si>
  <si>
    <t>Name: Ms. J. A. Bodhale</t>
  </si>
  <si>
    <t>Ms. J. A. Bodhale</t>
  </si>
  <si>
    <t>EM-I</t>
  </si>
  <si>
    <t>EEM</t>
  </si>
  <si>
    <t>Name: Mrs. J. R. Mundkar</t>
  </si>
  <si>
    <t>Name: Ms. K. K. Nargale</t>
  </si>
  <si>
    <t>Ms. K. K. Nargale</t>
  </si>
  <si>
    <t>Mrs. J. R. Mundkar</t>
  </si>
  <si>
    <t>OOPM</t>
  </si>
  <si>
    <t xml:space="preserve">Name: Ms. Prachi Wagde </t>
  </si>
  <si>
    <t xml:space="preserve">Ms. Prachi Wagde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</si>
</sst>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7">
    <font>
      <sz val="10.0"/>
      <color rgb="FF000000"/>
      <name val="Arial"/>
    </font>
    <font/>
    <font>
      <name val="Arial"/>
    </font>
    <font>
      <b/>
      <sz val="12.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2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4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5" fillId="2" fontId="2" numFmtId="0" xfId="0" applyAlignment="1" applyBorder="1" applyFill="1" applyFont="1">
      <alignment vertical="bottom"/>
    </xf>
    <xf borderId="2" fillId="2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readingOrder="0" vertical="bottom"/>
    </xf>
    <xf borderId="1" fillId="0" fontId="5" numFmtId="0" xfId="0" applyAlignment="1" applyBorder="1" applyFont="1">
      <alignment horizontal="center" readingOrder="0" shrinkToFit="0" vertical="bottom" wrapText="1"/>
    </xf>
    <xf borderId="2" fillId="0" fontId="1" numFmtId="0" xfId="0" applyBorder="1" applyFont="1"/>
    <xf borderId="5" fillId="0" fontId="2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vertical="bottom"/>
    </xf>
    <xf borderId="6" fillId="2" fontId="5" numFmtId="0" xfId="0" applyAlignment="1" applyBorder="1" applyFont="1">
      <alignment horizontal="center" shrinkToFit="0" vertical="bottom" wrapText="1"/>
    </xf>
    <xf borderId="6" fillId="2" fontId="5" numFmtId="0" xfId="0" applyAlignment="1" applyBorder="1" applyFont="1">
      <alignment shrinkToFit="0" vertical="bottom" wrapText="1"/>
    </xf>
    <xf borderId="6" fillId="0" fontId="6" numFmtId="2" xfId="0" applyAlignment="1" applyBorder="1" applyFont="1" applyNumberFormat="1">
      <alignment horizontal="center" vertical="bottom"/>
    </xf>
    <xf borderId="1" fillId="0" fontId="5" numFmtId="0" xfId="0" applyAlignment="1" applyBorder="1" applyFont="1">
      <alignment horizontal="center" shrinkToFit="0" vertical="bottom" wrapText="1"/>
    </xf>
    <xf borderId="0" fillId="0" fontId="1" numFmtId="2" xfId="0" applyFont="1" applyNumberFormat="1"/>
    <xf borderId="2" fillId="0" fontId="6" numFmtId="10" xfId="0" applyAlignment="1" applyBorder="1" applyFont="1" applyNumberFormat="1">
      <alignment horizontal="center"/>
    </xf>
    <xf borderId="2" fillId="0" fontId="6" numFmtId="2" xfId="0" applyAlignment="1" applyBorder="1" applyFont="1" applyNumberFormat="1">
      <alignment horizontal="center"/>
    </xf>
    <xf borderId="7" fillId="2" fontId="5" numFmtId="0" xfId="0" applyAlignment="1" applyBorder="1" applyFont="1">
      <alignment shrinkToFit="0" vertical="bottom" wrapText="1"/>
    </xf>
    <xf borderId="7" fillId="0" fontId="6" numFmtId="2" xfId="0" applyAlignment="1" applyBorder="1" applyFont="1" applyNumberFormat="1">
      <alignment horizontal="center" vertical="bottom"/>
    </xf>
    <xf borderId="2" fillId="0" fontId="4" numFmtId="0" xfId="0" applyAlignment="1" applyBorder="1" applyFont="1">
      <alignment vertical="bottom"/>
    </xf>
    <xf borderId="2" fillId="0" fontId="3" numFmtId="2" xfId="0" applyAlignment="1" applyBorder="1" applyFont="1" applyNumberFormat="1">
      <alignment horizontal="center"/>
    </xf>
    <xf borderId="2" fillId="0" fontId="3" numFmtId="10" xfId="0" applyAlignment="1" applyBorder="1" applyFont="1" applyNumberFormat="1">
      <alignment horizontal="center"/>
    </xf>
    <xf borderId="0" fillId="0" fontId="2" numFmtId="0" xfId="0" applyAlignment="1" applyFont="1">
      <alignment vertical="top"/>
    </xf>
    <xf borderId="0" fillId="0" fontId="3" numFmtId="0" xfId="0" applyAlignment="1" applyFont="1">
      <alignment vertical="top"/>
    </xf>
    <xf borderId="0" fillId="2" fontId="4" numFmtId="0" xfId="0" applyAlignment="1" applyFont="1">
      <alignment horizontal="center" readingOrder="0" vertical="bottom"/>
    </xf>
    <xf borderId="0" fillId="2" fontId="4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'AM-III'!$C$10:$C$19</c:f>
            </c:strRef>
          </c:cat>
          <c:val>
            <c:numRef>
              <c:f>'AM-III'!$E$10:$E$19</c:f>
            </c:numRef>
          </c:val>
        </c:ser>
        <c:axId val="1814249138"/>
        <c:axId val="254239615"/>
      </c:barChart>
      <c:catAx>
        <c:axId val="181424913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54239615"/>
      </c:catAx>
      <c:valAx>
        <c:axId val="254239615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814249138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EDC!$C$10:$C$19</c:f>
            </c:strRef>
          </c:cat>
          <c:val>
            <c:numRef>
              <c:f>EDC!$E$10:$E$19</c:f>
            </c:numRef>
          </c:val>
        </c:ser>
        <c:axId val="1200069800"/>
        <c:axId val="1640104024"/>
      </c:barChart>
      <c:catAx>
        <c:axId val="120006980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640104024"/>
      </c:catAx>
      <c:valAx>
        <c:axId val="164010402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00069800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CNCPG!$C$10:$C$19</c:f>
            </c:strRef>
          </c:cat>
          <c:val>
            <c:numRef>
              <c:f>CNCPG!$E$10:$E$19</c:f>
            </c:numRef>
          </c:val>
        </c:ser>
        <c:axId val="508245714"/>
        <c:axId val="195380062"/>
      </c:barChart>
      <c:catAx>
        <c:axId val="50824571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95380062"/>
      </c:catAx>
      <c:valAx>
        <c:axId val="195380062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508245714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EEM!$C$10:$C$19</c:f>
            </c:strRef>
          </c:cat>
          <c:val>
            <c:numRef>
              <c:f>EEM!$E$10:$E$19</c:f>
            </c:numRef>
          </c:val>
        </c:ser>
        <c:axId val="1222751578"/>
        <c:axId val="1594387006"/>
      </c:barChart>
      <c:catAx>
        <c:axId val="122275157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594387006"/>
      </c:catAx>
      <c:valAx>
        <c:axId val="159438700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22751578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'EM-I'!$C$10:$C$19</c:f>
            </c:strRef>
          </c:cat>
          <c:val>
            <c:numRef>
              <c:f>'EM-I'!$E$10:$E$19</c:f>
            </c:numRef>
          </c:val>
        </c:ser>
        <c:axId val="2064104558"/>
        <c:axId val="1087094297"/>
      </c:barChart>
      <c:catAx>
        <c:axId val="206410455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087094297"/>
      </c:catAx>
      <c:valAx>
        <c:axId val="108709429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064104558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OOPM!$C$10:$C$19</c:f>
            </c:strRef>
          </c:cat>
          <c:val>
            <c:numRef>
              <c:f>OOPM!$E$10:$E$19</c:f>
            </c:numRef>
          </c:val>
        </c:ser>
        <c:axId val="360980744"/>
        <c:axId val="845435223"/>
      </c:barChart>
      <c:catAx>
        <c:axId val="36098074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845435223"/>
      </c:catAx>
      <c:valAx>
        <c:axId val="84543522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360980744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43393.42764409722</v>
      </c>
      <c r="B2" s="2" t="s">
        <v>62</v>
      </c>
      <c r="C2" s="2">
        <v>3.0</v>
      </c>
      <c r="D2" s="2">
        <v>3.0</v>
      </c>
      <c r="E2" s="2">
        <v>3.0</v>
      </c>
      <c r="F2" s="2">
        <v>3.0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3.0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3.0</v>
      </c>
      <c r="AT2" s="2">
        <v>3.0</v>
      </c>
      <c r="AU2" s="2">
        <v>3.0</v>
      </c>
      <c r="AV2" s="2">
        <v>3.0</v>
      </c>
      <c r="AW2" s="2">
        <v>3.0</v>
      </c>
      <c r="AX2" s="2">
        <v>3.0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3.0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</row>
    <row r="3">
      <c r="A3" s="1">
        <v>43393.428711712964</v>
      </c>
      <c r="B3" s="2" t="s">
        <v>63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2.0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2.0</v>
      </c>
      <c r="AK3" s="2">
        <v>3.0</v>
      </c>
      <c r="AL3" s="2">
        <v>2.0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2.0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43393.43103392361</v>
      </c>
      <c r="B4" s="2" t="s">
        <v>64</v>
      </c>
      <c r="C4" s="2">
        <v>3.0</v>
      </c>
      <c r="D4" s="2">
        <v>3.0</v>
      </c>
      <c r="E4" s="2">
        <v>3.0</v>
      </c>
      <c r="F4" s="2">
        <v>3.0</v>
      </c>
      <c r="G4" s="2">
        <v>3.0</v>
      </c>
      <c r="H4" s="2">
        <v>3.0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3.0</v>
      </c>
      <c r="Z4" s="2">
        <v>3.0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3.0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3.0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3.0</v>
      </c>
    </row>
    <row r="5">
      <c r="A5" s="1">
        <v>43393.43151230324</v>
      </c>
      <c r="B5" s="2" t="s">
        <v>65</v>
      </c>
      <c r="C5" s="2">
        <v>2.0</v>
      </c>
      <c r="D5" s="2">
        <v>2.0</v>
      </c>
      <c r="E5" s="2">
        <v>1.0</v>
      </c>
      <c r="F5" s="2">
        <v>2.0</v>
      </c>
      <c r="G5" s="2">
        <v>2.0</v>
      </c>
      <c r="H5" s="2">
        <v>1.0</v>
      </c>
      <c r="I5" s="2">
        <v>2.0</v>
      </c>
      <c r="J5" s="2">
        <v>1.0</v>
      </c>
      <c r="K5" s="2">
        <v>2.0</v>
      </c>
      <c r="L5" s="2">
        <v>2.0</v>
      </c>
      <c r="M5" s="2">
        <v>2.0</v>
      </c>
      <c r="N5" s="2">
        <v>2.0</v>
      </c>
      <c r="O5" s="2">
        <v>3.0</v>
      </c>
      <c r="P5" s="2">
        <v>3.0</v>
      </c>
      <c r="Q5" s="2">
        <v>2.0</v>
      </c>
      <c r="R5" s="2">
        <v>2.0</v>
      </c>
      <c r="S5" s="2">
        <v>2.0</v>
      </c>
      <c r="T5" s="2">
        <v>2.0</v>
      </c>
      <c r="U5" s="2">
        <v>1.0</v>
      </c>
      <c r="V5" s="2">
        <v>2.0</v>
      </c>
      <c r="W5" s="2">
        <v>2.0</v>
      </c>
      <c r="X5" s="3" t="s">
        <v>66</v>
      </c>
      <c r="Y5" s="2">
        <v>2.0</v>
      </c>
      <c r="Z5" s="2">
        <v>1.0</v>
      </c>
      <c r="AA5" s="2">
        <v>1.0</v>
      </c>
      <c r="AB5" s="2">
        <v>1.0</v>
      </c>
      <c r="AC5" s="2">
        <v>1.0</v>
      </c>
      <c r="AD5" s="2">
        <v>1.0</v>
      </c>
      <c r="AE5" s="2">
        <v>2.0</v>
      </c>
      <c r="AF5" s="2">
        <v>1.0</v>
      </c>
      <c r="AG5" s="2">
        <v>2.0</v>
      </c>
      <c r="AH5" s="2">
        <v>2.0</v>
      </c>
      <c r="AI5" s="2">
        <v>1.0</v>
      </c>
      <c r="AJ5" s="2">
        <v>2.0</v>
      </c>
      <c r="AK5" s="2">
        <v>1.0</v>
      </c>
      <c r="AL5" s="2">
        <v>1.0</v>
      </c>
      <c r="AM5" s="2">
        <v>3.0</v>
      </c>
      <c r="AN5" s="2">
        <v>3.0</v>
      </c>
      <c r="AO5" s="2">
        <v>1.0</v>
      </c>
      <c r="AP5" s="2">
        <v>2.0</v>
      </c>
      <c r="AQ5" s="2">
        <v>3.0</v>
      </c>
      <c r="AR5" s="2">
        <v>2.0</v>
      </c>
      <c r="AS5" s="2">
        <v>3.0</v>
      </c>
      <c r="AT5" s="2">
        <v>3.0</v>
      </c>
      <c r="AU5" s="2">
        <v>2.0</v>
      </c>
      <c r="AV5" s="2">
        <v>2.0</v>
      </c>
      <c r="AW5" s="2">
        <v>3.0</v>
      </c>
      <c r="AX5" s="2">
        <v>2.0</v>
      </c>
      <c r="AY5" s="2">
        <v>2.0</v>
      </c>
      <c r="AZ5" s="2">
        <v>3.0</v>
      </c>
      <c r="BA5" s="2">
        <v>2.0</v>
      </c>
      <c r="BB5" s="2">
        <v>2.0</v>
      </c>
      <c r="BC5" s="2">
        <v>3.0</v>
      </c>
      <c r="BD5" s="2">
        <v>1.0</v>
      </c>
      <c r="BE5" s="2">
        <v>3.0</v>
      </c>
      <c r="BF5" s="2">
        <v>3.0</v>
      </c>
      <c r="BG5" s="2">
        <v>1.0</v>
      </c>
      <c r="BH5" s="2">
        <v>2.0</v>
      </c>
      <c r="BI5" s="2">
        <v>3.0</v>
      </c>
      <c r="BJ5" s="2">
        <v>1.0</v>
      </c>
    </row>
    <row r="6">
      <c r="A6" s="1">
        <v>43393.43241784722</v>
      </c>
      <c r="B6" s="2" t="s">
        <v>67</v>
      </c>
      <c r="C6" s="2">
        <v>3.0</v>
      </c>
      <c r="D6" s="2">
        <v>3.0</v>
      </c>
      <c r="E6" s="2">
        <v>2.0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3.0</v>
      </c>
      <c r="BA6" s="2">
        <v>3.0</v>
      </c>
      <c r="BB6" s="2">
        <v>3.0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</row>
    <row r="7">
      <c r="A7" s="1">
        <v>43393.43259740741</v>
      </c>
      <c r="B7" s="2" t="s">
        <v>68</v>
      </c>
      <c r="C7" s="2">
        <v>3.0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43393.43376349537</v>
      </c>
      <c r="B8" s="2" t="s">
        <v>69</v>
      </c>
      <c r="C8" s="2">
        <v>2.0</v>
      </c>
      <c r="D8" s="2">
        <v>2.0</v>
      </c>
      <c r="E8" s="2">
        <v>2.0</v>
      </c>
      <c r="F8" s="2">
        <v>2.0</v>
      </c>
      <c r="G8" s="2">
        <v>2.0</v>
      </c>
      <c r="H8" s="2">
        <v>2.0</v>
      </c>
      <c r="I8" s="2">
        <v>3.0</v>
      </c>
      <c r="J8" s="2">
        <v>2.0</v>
      </c>
      <c r="K8" s="2">
        <v>3.0</v>
      </c>
      <c r="L8" s="2">
        <v>2.0</v>
      </c>
      <c r="M8" s="2">
        <v>3.0</v>
      </c>
      <c r="N8" s="2">
        <v>2.0</v>
      </c>
      <c r="O8" s="2">
        <v>3.0</v>
      </c>
      <c r="P8" s="2">
        <v>2.0</v>
      </c>
      <c r="Q8" s="2">
        <v>3.0</v>
      </c>
      <c r="R8" s="2">
        <v>2.0</v>
      </c>
      <c r="S8" s="2">
        <v>3.0</v>
      </c>
      <c r="T8" s="2">
        <v>2.0</v>
      </c>
      <c r="U8" s="2">
        <v>2.0</v>
      </c>
      <c r="V8" s="2">
        <v>2.0</v>
      </c>
      <c r="W8" s="2">
        <v>2.0</v>
      </c>
      <c r="X8" s="2">
        <v>2.0</v>
      </c>
      <c r="Y8" s="2">
        <v>2.0</v>
      </c>
      <c r="Z8" s="2">
        <v>2.0</v>
      </c>
      <c r="AA8" s="2">
        <v>2.0</v>
      </c>
      <c r="AB8" s="2">
        <v>2.0</v>
      </c>
      <c r="AC8" s="2">
        <v>2.0</v>
      </c>
      <c r="AD8" s="2">
        <v>2.0</v>
      </c>
      <c r="AE8" s="2">
        <v>2.0</v>
      </c>
      <c r="AF8" s="2">
        <v>2.0</v>
      </c>
      <c r="AG8" s="2">
        <v>2.0</v>
      </c>
      <c r="AH8" s="2">
        <v>3.0</v>
      </c>
      <c r="AI8" s="2">
        <v>2.0</v>
      </c>
      <c r="AJ8" s="2">
        <v>3.0</v>
      </c>
      <c r="AK8" s="2">
        <v>3.0</v>
      </c>
      <c r="AL8" s="2">
        <v>2.0</v>
      </c>
      <c r="AM8" s="2">
        <v>2.0</v>
      </c>
      <c r="AN8" s="2">
        <v>2.0</v>
      </c>
      <c r="AO8" s="2">
        <v>2.0</v>
      </c>
      <c r="AP8" s="2">
        <v>2.0</v>
      </c>
      <c r="AQ8" s="2">
        <v>2.0</v>
      </c>
      <c r="AR8" s="2">
        <v>2.0</v>
      </c>
      <c r="AS8" s="2">
        <v>2.0</v>
      </c>
      <c r="AT8" s="2">
        <v>2.0</v>
      </c>
      <c r="AU8" s="2">
        <v>2.0</v>
      </c>
      <c r="AV8" s="2">
        <v>2.0</v>
      </c>
      <c r="AW8" s="2">
        <v>2.0</v>
      </c>
      <c r="AX8" s="2">
        <v>2.0</v>
      </c>
      <c r="AY8" s="2">
        <v>2.0</v>
      </c>
      <c r="AZ8" s="2">
        <v>2.0</v>
      </c>
      <c r="BA8" s="2">
        <v>2.0</v>
      </c>
      <c r="BB8" s="2">
        <v>2.0</v>
      </c>
      <c r="BC8" s="2">
        <v>2.0</v>
      </c>
      <c r="BD8" s="2">
        <v>2.0</v>
      </c>
      <c r="BE8" s="2">
        <v>2.0</v>
      </c>
      <c r="BF8" s="2">
        <v>2.0</v>
      </c>
      <c r="BG8" s="2">
        <v>2.0</v>
      </c>
      <c r="BH8" s="2">
        <v>2.0</v>
      </c>
      <c r="BI8" s="2">
        <v>2.0</v>
      </c>
      <c r="BJ8" s="2">
        <v>2.0</v>
      </c>
    </row>
    <row r="9">
      <c r="A9" s="1">
        <v>43393.43397540509</v>
      </c>
      <c r="B9" s="2" t="s">
        <v>70</v>
      </c>
      <c r="C9" s="2">
        <v>3.0</v>
      </c>
      <c r="D9" s="2">
        <v>3.0</v>
      </c>
      <c r="E9" s="2">
        <v>3.0</v>
      </c>
      <c r="F9" s="2">
        <v>3.0</v>
      </c>
      <c r="G9" s="2">
        <v>3.0</v>
      </c>
      <c r="H9" s="2">
        <v>3.0</v>
      </c>
      <c r="I9" s="2">
        <v>3.0</v>
      </c>
      <c r="J9" s="2">
        <v>3.0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3.0</v>
      </c>
      <c r="Q9" s="2">
        <v>3.0</v>
      </c>
      <c r="R9" s="2">
        <v>3.0</v>
      </c>
      <c r="S9" s="2">
        <v>3.0</v>
      </c>
      <c r="T9" s="2">
        <v>3.0</v>
      </c>
      <c r="U9" s="2">
        <v>3.0</v>
      </c>
      <c r="V9" s="2">
        <v>3.0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3.0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43393.43542818287</v>
      </c>
      <c r="B10" s="2" t="s">
        <v>71</v>
      </c>
      <c r="C10" s="2">
        <v>2.0</v>
      </c>
      <c r="D10" s="2">
        <v>3.0</v>
      </c>
      <c r="E10" s="2">
        <v>2.0</v>
      </c>
      <c r="F10" s="2">
        <v>2.0</v>
      </c>
      <c r="G10" s="2">
        <v>3.0</v>
      </c>
      <c r="H10" s="2">
        <v>2.0</v>
      </c>
      <c r="I10" s="2">
        <v>2.0</v>
      </c>
      <c r="J10" s="2">
        <v>2.0</v>
      </c>
      <c r="K10" s="2">
        <v>2.0</v>
      </c>
      <c r="L10" s="2">
        <v>2.0</v>
      </c>
      <c r="M10" s="2">
        <v>2.0</v>
      </c>
      <c r="N10" s="2">
        <v>2.0</v>
      </c>
      <c r="O10" s="2">
        <v>2.0</v>
      </c>
      <c r="P10" s="2">
        <v>3.0</v>
      </c>
      <c r="Q10" s="2">
        <v>2.0</v>
      </c>
      <c r="R10" s="2">
        <v>2.0</v>
      </c>
      <c r="S10" s="2">
        <v>3.0</v>
      </c>
      <c r="T10" s="2">
        <v>2.0</v>
      </c>
      <c r="U10" s="2">
        <v>2.0</v>
      </c>
      <c r="V10" s="2">
        <v>2.0</v>
      </c>
      <c r="W10" s="2">
        <v>3.0</v>
      </c>
      <c r="X10" s="2">
        <v>3.0</v>
      </c>
      <c r="Y10" s="2">
        <v>2.0</v>
      </c>
      <c r="Z10" s="2">
        <v>2.0</v>
      </c>
      <c r="AA10" s="2">
        <v>2.0</v>
      </c>
      <c r="AB10" s="2">
        <v>2.0</v>
      </c>
      <c r="AC10" s="2">
        <v>2.0</v>
      </c>
      <c r="AD10" s="2">
        <v>2.0</v>
      </c>
      <c r="AE10" s="2">
        <v>3.0</v>
      </c>
      <c r="AF10" s="2">
        <v>2.0</v>
      </c>
      <c r="AG10" s="2">
        <v>2.0</v>
      </c>
      <c r="AH10" s="2">
        <v>2.0</v>
      </c>
      <c r="AI10" s="2">
        <v>2.0</v>
      </c>
      <c r="AJ10" s="2">
        <v>2.0</v>
      </c>
      <c r="AK10" s="2">
        <v>2.0</v>
      </c>
      <c r="AL10" s="2">
        <v>2.0</v>
      </c>
      <c r="AM10" s="2">
        <v>3.0</v>
      </c>
      <c r="AN10" s="2">
        <v>3.0</v>
      </c>
      <c r="AO10" s="2">
        <v>2.0</v>
      </c>
      <c r="AP10" s="2">
        <v>2.0</v>
      </c>
      <c r="AQ10" s="2">
        <v>3.0</v>
      </c>
      <c r="AR10" s="2">
        <v>3.0</v>
      </c>
      <c r="AS10" s="2">
        <v>3.0</v>
      </c>
      <c r="AT10" s="2">
        <v>3.0</v>
      </c>
      <c r="AU10" s="2">
        <v>2.0</v>
      </c>
      <c r="AV10" s="2">
        <v>3.0</v>
      </c>
      <c r="AW10" s="2">
        <v>3.0</v>
      </c>
      <c r="AX10" s="2">
        <v>2.0</v>
      </c>
      <c r="AY10" s="2">
        <v>2.0</v>
      </c>
      <c r="AZ10" s="2">
        <v>3.0</v>
      </c>
      <c r="BA10" s="2">
        <v>2.0</v>
      </c>
      <c r="BB10" s="2">
        <v>2.0</v>
      </c>
      <c r="BC10" s="2">
        <v>3.0</v>
      </c>
      <c r="BD10" s="2">
        <v>2.0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</row>
    <row r="11">
      <c r="A11" s="1">
        <v>43393.4363627662</v>
      </c>
      <c r="B11" s="2" t="s">
        <v>72</v>
      </c>
      <c r="C11" s="2">
        <v>2.0</v>
      </c>
      <c r="D11" s="2">
        <v>3.0</v>
      </c>
      <c r="E11" s="2">
        <v>2.0</v>
      </c>
      <c r="F11" s="2">
        <v>2.0</v>
      </c>
      <c r="G11" s="2">
        <v>3.0</v>
      </c>
      <c r="H11" s="2">
        <v>2.0</v>
      </c>
      <c r="I11" s="2">
        <v>2.0</v>
      </c>
      <c r="J11" s="2">
        <v>2.0</v>
      </c>
      <c r="K11" s="2">
        <v>2.0</v>
      </c>
      <c r="L11" s="2">
        <v>2.0</v>
      </c>
      <c r="M11" s="2">
        <v>3.0</v>
      </c>
      <c r="N11" s="2">
        <v>2.0</v>
      </c>
      <c r="O11" s="2">
        <v>1.0</v>
      </c>
      <c r="P11" s="2">
        <v>2.0</v>
      </c>
      <c r="Q11" s="2">
        <v>2.0</v>
      </c>
      <c r="R11" s="2">
        <v>2.0</v>
      </c>
      <c r="S11" s="2">
        <v>3.0</v>
      </c>
      <c r="T11" s="2">
        <v>1.0</v>
      </c>
      <c r="U11" s="2">
        <v>1.0</v>
      </c>
      <c r="V11" s="2">
        <v>1.0</v>
      </c>
      <c r="W11" s="2">
        <v>2.0</v>
      </c>
      <c r="X11" s="2">
        <v>2.0</v>
      </c>
      <c r="Y11" s="2">
        <v>2.0</v>
      </c>
      <c r="Z11" s="2">
        <v>1.0</v>
      </c>
      <c r="AA11" s="2">
        <v>2.0</v>
      </c>
      <c r="AB11" s="2">
        <v>2.0</v>
      </c>
      <c r="AC11" s="2">
        <v>2.0</v>
      </c>
      <c r="AD11" s="2">
        <v>2.0</v>
      </c>
      <c r="AE11" s="2">
        <v>3.0</v>
      </c>
      <c r="AF11" s="2">
        <v>2.0</v>
      </c>
      <c r="AG11" s="2">
        <v>2.0</v>
      </c>
      <c r="AH11" s="2">
        <v>2.0</v>
      </c>
      <c r="AI11" s="2">
        <v>2.0</v>
      </c>
      <c r="AJ11" s="2">
        <v>2.0</v>
      </c>
      <c r="AK11" s="2">
        <v>3.0</v>
      </c>
      <c r="AL11" s="2">
        <v>2.0</v>
      </c>
      <c r="AM11" s="2">
        <v>2.0</v>
      </c>
      <c r="AN11" s="2">
        <v>2.0</v>
      </c>
      <c r="AO11" s="2">
        <v>2.0</v>
      </c>
      <c r="AP11" s="2">
        <v>2.0</v>
      </c>
      <c r="AQ11" s="2">
        <v>3.0</v>
      </c>
      <c r="AR11" s="2">
        <v>2.0</v>
      </c>
      <c r="AS11" s="2">
        <v>1.0</v>
      </c>
      <c r="AT11" s="2">
        <v>2.0</v>
      </c>
      <c r="AU11" s="2">
        <v>2.0</v>
      </c>
      <c r="AV11" s="2">
        <v>2.0</v>
      </c>
      <c r="AW11" s="2">
        <v>3.0</v>
      </c>
      <c r="AX11" s="2">
        <v>2.0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2.0</v>
      </c>
      <c r="BF11" s="2">
        <v>3.0</v>
      </c>
      <c r="BG11" s="2">
        <v>2.0</v>
      </c>
      <c r="BH11" s="2">
        <v>2.0</v>
      </c>
      <c r="BI11" s="2">
        <v>3.0</v>
      </c>
      <c r="BJ11" s="2">
        <v>2.0</v>
      </c>
    </row>
    <row r="12">
      <c r="A12" s="1">
        <v>43393.43810021991</v>
      </c>
      <c r="B12" s="2" t="s">
        <v>73</v>
      </c>
      <c r="C12" s="2">
        <v>3.0</v>
      </c>
      <c r="D12" s="2">
        <v>3.0</v>
      </c>
      <c r="E12" s="2">
        <v>2.0</v>
      </c>
      <c r="F12" s="2">
        <v>3.0</v>
      </c>
      <c r="G12" s="2">
        <v>3.0</v>
      </c>
      <c r="H12" s="2">
        <v>2.0</v>
      </c>
      <c r="I12" s="2">
        <v>3.0</v>
      </c>
      <c r="J12" s="2">
        <v>3.0</v>
      </c>
      <c r="K12" s="2">
        <v>3.0</v>
      </c>
      <c r="L12" s="2">
        <v>3.0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2.0</v>
      </c>
      <c r="V12" s="2">
        <v>2.0</v>
      </c>
      <c r="W12" s="2">
        <v>3.0</v>
      </c>
      <c r="X12" s="2">
        <v>3.0</v>
      </c>
      <c r="Y12" s="2">
        <v>3.0</v>
      </c>
      <c r="Z12" s="3" t="s">
        <v>74</v>
      </c>
      <c r="AA12" s="2">
        <v>2.0</v>
      </c>
      <c r="AB12" s="2">
        <v>2.0</v>
      </c>
      <c r="AC12" s="2">
        <v>2.0</v>
      </c>
      <c r="AD12" s="2">
        <v>2.0</v>
      </c>
      <c r="AE12" s="2">
        <v>2.0</v>
      </c>
      <c r="AF12" s="2">
        <v>2.0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43393.44380675926</v>
      </c>
      <c r="B13" s="2" t="s">
        <v>75</v>
      </c>
      <c r="C13" s="2">
        <v>3.0</v>
      </c>
      <c r="D13" s="2">
        <v>3.0</v>
      </c>
      <c r="E13" s="2">
        <v>2.0</v>
      </c>
      <c r="F13" s="2">
        <v>3.0</v>
      </c>
      <c r="G13" s="2">
        <v>3.0</v>
      </c>
      <c r="H13" s="2">
        <v>2.0</v>
      </c>
      <c r="I13" s="2">
        <v>3.0</v>
      </c>
      <c r="J13" s="2">
        <v>3.0</v>
      </c>
      <c r="K13" s="2">
        <v>3.0</v>
      </c>
      <c r="L13" s="2">
        <v>2.0</v>
      </c>
      <c r="M13" s="2">
        <v>3.0</v>
      </c>
      <c r="N13" s="2">
        <v>2.0</v>
      </c>
      <c r="O13" s="2">
        <v>3.0</v>
      </c>
      <c r="P13" s="2">
        <v>3.0</v>
      </c>
      <c r="Q13" s="2">
        <v>3.0</v>
      </c>
      <c r="R13" s="2">
        <v>3.0</v>
      </c>
      <c r="S13" s="2">
        <v>3.0</v>
      </c>
      <c r="T13" s="2">
        <v>2.0</v>
      </c>
      <c r="U13" s="2">
        <v>2.0</v>
      </c>
      <c r="V13" s="2">
        <v>2.0</v>
      </c>
      <c r="W13" s="2">
        <v>3.0</v>
      </c>
      <c r="X13" s="2">
        <v>3.0</v>
      </c>
      <c r="Y13" s="2">
        <v>2.0</v>
      </c>
      <c r="Z13" s="2">
        <v>2.0</v>
      </c>
      <c r="AA13" s="2">
        <v>3.0</v>
      </c>
      <c r="AB13" s="2">
        <v>3.0</v>
      </c>
      <c r="AC13" s="2">
        <v>2.0</v>
      </c>
      <c r="AD13" s="2">
        <v>2.0</v>
      </c>
      <c r="AE13" s="2">
        <v>3.0</v>
      </c>
      <c r="AF13" s="2">
        <v>2.0</v>
      </c>
      <c r="AG13" s="2">
        <v>2.0</v>
      </c>
      <c r="AH13" s="2">
        <v>3.0</v>
      </c>
      <c r="AI13" s="2">
        <v>3.0</v>
      </c>
      <c r="AJ13" s="2">
        <v>2.0</v>
      </c>
      <c r="AK13" s="2">
        <v>3.0</v>
      </c>
      <c r="AL13" s="2">
        <v>2.0</v>
      </c>
      <c r="AM13" s="2">
        <v>2.0</v>
      </c>
      <c r="AN13" s="2">
        <v>2.0</v>
      </c>
      <c r="AO13" s="2">
        <v>2.0</v>
      </c>
      <c r="AP13" s="2">
        <v>2.0</v>
      </c>
      <c r="AQ13" s="2">
        <v>3.0</v>
      </c>
      <c r="AR13" s="2">
        <v>2.0</v>
      </c>
      <c r="AS13" s="2">
        <v>2.0</v>
      </c>
      <c r="AT13" s="2">
        <v>2.0</v>
      </c>
      <c r="AU13" s="2">
        <v>2.0</v>
      </c>
      <c r="AV13" s="2">
        <v>2.0</v>
      </c>
      <c r="AW13" s="2">
        <v>2.0</v>
      </c>
      <c r="AX13" s="2">
        <v>2.0</v>
      </c>
      <c r="AY13" s="2">
        <v>3.0</v>
      </c>
      <c r="AZ13" s="2">
        <v>3.0</v>
      </c>
      <c r="BA13" s="2">
        <v>3.0</v>
      </c>
      <c r="BB13" s="2">
        <v>3.0</v>
      </c>
      <c r="BC13" s="2">
        <v>3.0</v>
      </c>
      <c r="BD13" s="2">
        <v>1.0</v>
      </c>
      <c r="BE13" s="2">
        <v>2.0</v>
      </c>
      <c r="BF13" s="2">
        <v>3.0</v>
      </c>
      <c r="BG13" s="2">
        <v>2.0</v>
      </c>
      <c r="BH13" s="2">
        <v>3.0</v>
      </c>
      <c r="BI13" s="2">
        <v>3.0</v>
      </c>
      <c r="BJ13" s="2">
        <v>2.0</v>
      </c>
    </row>
    <row r="14">
      <c r="A14" s="1">
        <v>43393.443908217596</v>
      </c>
      <c r="B14" s="2" t="s">
        <v>76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2.0</v>
      </c>
      <c r="K14" s="2">
        <v>3.0</v>
      </c>
      <c r="L14" s="2">
        <v>2.0</v>
      </c>
      <c r="M14" s="2">
        <v>3.0</v>
      </c>
      <c r="N14" s="2">
        <v>2.0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2.0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2.0</v>
      </c>
      <c r="AO14" s="2">
        <v>2.0</v>
      </c>
      <c r="AP14" s="2">
        <v>2.0</v>
      </c>
      <c r="AQ14" s="2">
        <v>3.0</v>
      </c>
      <c r="AR14" s="2">
        <v>2.0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3.0</v>
      </c>
      <c r="AY14" s="2">
        <v>3.0</v>
      </c>
      <c r="AZ14" s="2">
        <v>2.0</v>
      </c>
      <c r="BA14" s="2">
        <v>3.0</v>
      </c>
      <c r="BB14" s="2">
        <v>2.0</v>
      </c>
      <c r="BC14" s="2">
        <v>3.0</v>
      </c>
      <c r="BD14" s="2">
        <v>2.0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</row>
    <row r="15">
      <c r="A15" s="1">
        <v>43393.444329826394</v>
      </c>
      <c r="B15" s="2" t="s">
        <v>77</v>
      </c>
      <c r="C15" s="2">
        <v>3.0</v>
      </c>
      <c r="D15" s="2">
        <v>3.0</v>
      </c>
      <c r="E15" s="2">
        <v>2.0</v>
      </c>
      <c r="F15" s="2">
        <v>3.0</v>
      </c>
      <c r="G15" s="2">
        <v>3.0</v>
      </c>
      <c r="H15" s="2">
        <v>2.0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2.0</v>
      </c>
      <c r="V15" s="2">
        <v>2.0</v>
      </c>
      <c r="W15" s="2">
        <v>3.0</v>
      </c>
      <c r="X15" s="2">
        <v>3.0</v>
      </c>
      <c r="Y15" s="2">
        <v>2.0</v>
      </c>
      <c r="Z15" s="2">
        <v>2.0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2.0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2.0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2.0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</row>
    <row r="16">
      <c r="A16" s="1">
        <v>43393.464504166666</v>
      </c>
      <c r="B16" s="2" t="s">
        <v>78</v>
      </c>
      <c r="C16" s="2">
        <v>2.0</v>
      </c>
      <c r="D16" s="2">
        <v>2.0</v>
      </c>
      <c r="E16" s="2">
        <v>2.0</v>
      </c>
      <c r="F16" s="2">
        <v>2.0</v>
      </c>
      <c r="G16" s="2">
        <v>3.0</v>
      </c>
      <c r="H16" s="2">
        <v>3.0</v>
      </c>
      <c r="I16" s="2">
        <v>3.0</v>
      </c>
      <c r="J16" s="2">
        <v>3.0</v>
      </c>
      <c r="K16" s="2">
        <v>2.0</v>
      </c>
      <c r="L16" s="2">
        <v>3.0</v>
      </c>
      <c r="M16" s="2">
        <v>3.0</v>
      </c>
      <c r="N16" s="2">
        <v>3.0</v>
      </c>
      <c r="O16" s="2">
        <v>2.0</v>
      </c>
      <c r="P16" s="2">
        <v>3.0</v>
      </c>
      <c r="Q16" s="2">
        <v>2.0</v>
      </c>
      <c r="R16" s="2">
        <v>2.0</v>
      </c>
      <c r="S16" s="2">
        <v>3.0</v>
      </c>
      <c r="T16" s="2">
        <v>2.0</v>
      </c>
      <c r="U16" s="2">
        <v>2.0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2.0</v>
      </c>
      <c r="AB16" s="2">
        <v>3.0</v>
      </c>
      <c r="AC16" s="2">
        <v>2.0</v>
      </c>
      <c r="AD16" s="2">
        <v>2.0</v>
      </c>
      <c r="AE16" s="2">
        <v>3.0</v>
      </c>
      <c r="AF16" s="2">
        <v>2.0</v>
      </c>
      <c r="AG16" s="2">
        <v>3.0</v>
      </c>
      <c r="AH16" s="2">
        <v>3.0</v>
      </c>
      <c r="AI16" s="2">
        <v>2.0</v>
      </c>
      <c r="AJ16" s="2">
        <v>3.0</v>
      </c>
      <c r="AK16" s="2">
        <v>3.0</v>
      </c>
      <c r="AL16" s="2">
        <v>3.0</v>
      </c>
      <c r="AM16" s="2">
        <v>3.0</v>
      </c>
      <c r="AN16" s="2">
        <v>3.0</v>
      </c>
      <c r="AO16" s="2">
        <v>2.0</v>
      </c>
      <c r="AP16" s="2">
        <v>2.0</v>
      </c>
      <c r="AQ16" s="2">
        <v>2.0</v>
      </c>
      <c r="AR16" s="2">
        <v>3.0</v>
      </c>
      <c r="AS16" s="2">
        <v>3.0</v>
      </c>
      <c r="AT16" s="2">
        <v>3.0</v>
      </c>
      <c r="AU16" s="2">
        <v>2.0</v>
      </c>
      <c r="AV16" s="2">
        <v>2.0</v>
      </c>
      <c r="AW16" s="2">
        <v>3.0</v>
      </c>
      <c r="AX16" s="2">
        <v>3.0</v>
      </c>
      <c r="AY16" s="2">
        <v>2.0</v>
      </c>
      <c r="AZ16" s="2">
        <v>2.0</v>
      </c>
      <c r="BA16" s="2">
        <v>2.0</v>
      </c>
      <c r="BB16" s="2">
        <v>2.0</v>
      </c>
      <c r="BC16" s="2">
        <v>2.0</v>
      </c>
      <c r="BD16" s="2">
        <v>2.0</v>
      </c>
      <c r="BE16" s="2">
        <v>2.0</v>
      </c>
      <c r="BF16" s="2">
        <v>2.0</v>
      </c>
      <c r="BG16" s="2">
        <v>2.0</v>
      </c>
      <c r="BH16" s="2">
        <v>2.0</v>
      </c>
      <c r="BI16" s="2">
        <v>3.0</v>
      </c>
      <c r="BJ16" s="2">
        <v>2.0</v>
      </c>
    </row>
    <row r="17">
      <c r="A17" s="1">
        <v>43393.46598851852</v>
      </c>
      <c r="B17" s="2" t="s">
        <v>79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</row>
    <row r="18">
      <c r="A18" s="1">
        <v>43393.466003090274</v>
      </c>
      <c r="B18" s="2" t="s">
        <v>80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43393.467157430554</v>
      </c>
      <c r="B19" s="2" t="s">
        <v>81</v>
      </c>
      <c r="C19" s="2">
        <v>3.0</v>
      </c>
      <c r="D19" s="2">
        <v>3.0</v>
      </c>
      <c r="E19" s="2">
        <v>3.0</v>
      </c>
      <c r="F19" s="2">
        <v>3.0</v>
      </c>
      <c r="G19" s="2">
        <v>3.0</v>
      </c>
      <c r="H19" s="2">
        <v>3.0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3.0</v>
      </c>
      <c r="P19" s="2">
        <v>3.0</v>
      </c>
      <c r="Q19" s="2">
        <v>3.0</v>
      </c>
      <c r="R19" s="2">
        <v>3.0</v>
      </c>
      <c r="S19" s="2">
        <v>3.0</v>
      </c>
      <c r="T19" s="2">
        <v>3.0</v>
      </c>
      <c r="U19" s="2">
        <v>3.0</v>
      </c>
      <c r="V19" s="2">
        <v>3.0</v>
      </c>
      <c r="W19" s="2">
        <v>3.0</v>
      </c>
      <c r="X19" s="2">
        <v>3.0</v>
      </c>
      <c r="Y19" s="2">
        <v>3.0</v>
      </c>
      <c r="Z19" s="2">
        <v>3.0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3.0</v>
      </c>
      <c r="AG19" s="2">
        <v>3.0</v>
      </c>
      <c r="AH19" s="2">
        <v>3.0</v>
      </c>
      <c r="AI19" s="2">
        <v>3.0</v>
      </c>
      <c r="AJ19" s="2">
        <v>3.0</v>
      </c>
      <c r="AK19" s="2">
        <v>3.0</v>
      </c>
      <c r="AL19" s="2">
        <v>3.0</v>
      </c>
      <c r="AM19" s="2">
        <v>3.0</v>
      </c>
      <c r="AN19" s="2">
        <v>3.0</v>
      </c>
      <c r="AO19" s="2">
        <v>3.0</v>
      </c>
      <c r="AP19" s="2">
        <v>3.0</v>
      </c>
      <c r="AQ19" s="2">
        <v>3.0</v>
      </c>
      <c r="AR19" s="2">
        <v>3.0</v>
      </c>
      <c r="AS19" s="2">
        <v>3.0</v>
      </c>
      <c r="AT19" s="2">
        <v>3.0</v>
      </c>
      <c r="AU19" s="2">
        <v>3.0</v>
      </c>
      <c r="AV19" s="2">
        <v>3.0</v>
      </c>
      <c r="AW19" s="2">
        <v>3.0</v>
      </c>
      <c r="AX19" s="2">
        <v>3.0</v>
      </c>
      <c r="AY19" s="2">
        <v>3.0</v>
      </c>
      <c r="AZ19" s="2">
        <v>3.0</v>
      </c>
      <c r="BA19" s="2">
        <v>3.0</v>
      </c>
      <c r="BB19" s="2">
        <v>3.0</v>
      </c>
      <c r="BC19" s="2">
        <v>3.0</v>
      </c>
      <c r="BD19" s="2">
        <v>3.0</v>
      </c>
      <c r="BE19" s="3" t="s">
        <v>66</v>
      </c>
      <c r="BF19" s="2">
        <v>3.0</v>
      </c>
      <c r="BG19" s="2">
        <v>3.0</v>
      </c>
      <c r="BH19" s="2">
        <v>3.0</v>
      </c>
      <c r="BI19" s="2">
        <v>3.0</v>
      </c>
      <c r="BJ19" s="2">
        <v>3.0</v>
      </c>
    </row>
    <row r="20">
      <c r="A20" s="1">
        <v>43393.487929201394</v>
      </c>
      <c r="B20" s="2" t="s">
        <v>82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2.0</v>
      </c>
      <c r="S20" s="2">
        <v>3.0</v>
      </c>
      <c r="T20" s="2">
        <v>2.0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2.0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2.0</v>
      </c>
      <c r="AM20" s="2">
        <v>3.0</v>
      </c>
      <c r="AN20" s="2">
        <v>3.0</v>
      </c>
      <c r="AO20" s="2">
        <v>3.0</v>
      </c>
      <c r="AP20" s="2">
        <v>2.0</v>
      </c>
      <c r="AQ20" s="2">
        <v>3.0</v>
      </c>
      <c r="AR20" s="2">
        <v>2.0</v>
      </c>
      <c r="AS20" s="2">
        <v>3.0</v>
      </c>
      <c r="AT20" s="2">
        <v>3.0</v>
      </c>
      <c r="AU20" s="2">
        <v>2.0</v>
      </c>
      <c r="AV20" s="2">
        <v>3.0</v>
      </c>
      <c r="AW20" s="2">
        <v>3.0</v>
      </c>
      <c r="AX20" s="2">
        <v>2.0</v>
      </c>
      <c r="AY20" s="2">
        <v>3.0</v>
      </c>
      <c r="AZ20" s="2">
        <v>3.0</v>
      </c>
      <c r="BA20" s="2">
        <v>3.0</v>
      </c>
      <c r="BB20" s="2">
        <v>3.0</v>
      </c>
      <c r="BC20" s="2">
        <v>3.0</v>
      </c>
      <c r="BD20" s="2">
        <v>2.0</v>
      </c>
      <c r="BE20" s="2">
        <v>3.0</v>
      </c>
      <c r="BF20" s="2">
        <v>3.0</v>
      </c>
      <c r="BG20" s="2">
        <v>3.0</v>
      </c>
      <c r="BH20" s="2">
        <v>3.0</v>
      </c>
      <c r="BI20" s="2">
        <v>3.0</v>
      </c>
      <c r="BJ20" s="2">
        <v>3.0</v>
      </c>
    </row>
    <row r="21">
      <c r="A21" s="1">
        <v>43393.507497025465</v>
      </c>
      <c r="B21" s="2" t="s">
        <v>83</v>
      </c>
      <c r="C21" s="2">
        <v>2.0</v>
      </c>
      <c r="D21" s="2">
        <v>2.0</v>
      </c>
      <c r="E21" s="2">
        <v>2.0</v>
      </c>
      <c r="F21" s="2">
        <v>2.0</v>
      </c>
      <c r="G21" s="2">
        <v>3.0</v>
      </c>
      <c r="H21" s="2">
        <v>2.0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3.0</v>
      </c>
      <c r="Q21" s="2">
        <v>3.0</v>
      </c>
      <c r="R21" s="2">
        <v>3.0</v>
      </c>
      <c r="S21" s="2">
        <v>3.0</v>
      </c>
      <c r="T21" s="2">
        <v>3.0</v>
      </c>
      <c r="U21" s="2">
        <v>3.0</v>
      </c>
      <c r="V21" s="2">
        <v>3.0</v>
      </c>
      <c r="W21" s="2">
        <v>3.0</v>
      </c>
      <c r="X21" s="2">
        <v>3.0</v>
      </c>
      <c r="Y21" s="2">
        <v>3.0</v>
      </c>
      <c r="Z21" s="2">
        <v>3.0</v>
      </c>
      <c r="AA21" s="2">
        <v>3.0</v>
      </c>
      <c r="AB21" s="2">
        <v>3.0</v>
      </c>
      <c r="AC21" s="2">
        <v>3.0</v>
      </c>
      <c r="AD21" s="2">
        <v>3.0</v>
      </c>
      <c r="AE21" s="2">
        <v>3.0</v>
      </c>
      <c r="AF21" s="2">
        <v>1.0</v>
      </c>
      <c r="AG21" s="2">
        <v>3.0</v>
      </c>
      <c r="AH21" s="2">
        <v>3.0</v>
      </c>
      <c r="AI21" s="2">
        <v>3.0</v>
      </c>
      <c r="AJ21" s="2">
        <v>3.0</v>
      </c>
      <c r="AK21" s="2">
        <v>3.0</v>
      </c>
      <c r="AL21" s="2">
        <v>3.0</v>
      </c>
      <c r="AM21" s="2">
        <v>3.0</v>
      </c>
      <c r="AN21" s="2">
        <v>3.0</v>
      </c>
      <c r="AO21" s="2">
        <v>3.0</v>
      </c>
      <c r="AP21" s="2">
        <v>3.0</v>
      </c>
      <c r="AQ21" s="2">
        <v>3.0</v>
      </c>
      <c r="AR21" s="2">
        <v>1.0</v>
      </c>
      <c r="AS21" s="2">
        <v>3.0</v>
      </c>
      <c r="AT21" s="2">
        <v>2.0</v>
      </c>
      <c r="AU21" s="2">
        <v>3.0</v>
      </c>
      <c r="AV21" s="2">
        <v>2.0</v>
      </c>
      <c r="AW21" s="2">
        <v>3.0</v>
      </c>
      <c r="AX21" s="2">
        <v>1.0</v>
      </c>
      <c r="AY21" s="2">
        <v>3.0</v>
      </c>
      <c r="AZ21" s="2">
        <v>2.0</v>
      </c>
      <c r="BA21" s="2">
        <v>3.0</v>
      </c>
      <c r="BB21" s="2">
        <v>1.0</v>
      </c>
      <c r="BC21" s="2">
        <v>2.0</v>
      </c>
      <c r="BD21" s="2">
        <v>1.0</v>
      </c>
      <c r="BE21" s="2">
        <v>3.0</v>
      </c>
      <c r="BF21" s="2">
        <v>3.0</v>
      </c>
      <c r="BG21" s="2">
        <v>3.0</v>
      </c>
      <c r="BH21" s="2">
        <v>3.0</v>
      </c>
      <c r="BI21" s="2">
        <v>3.0</v>
      </c>
      <c r="BJ21" s="2">
        <v>1.0</v>
      </c>
    </row>
    <row r="22">
      <c r="A22" s="1">
        <v>43393.51569688658</v>
      </c>
      <c r="B22" s="2" t="s">
        <v>84</v>
      </c>
      <c r="C22" s="2">
        <v>3.0</v>
      </c>
      <c r="D22" s="2">
        <v>3.0</v>
      </c>
      <c r="E22" s="2">
        <v>3.0</v>
      </c>
      <c r="F22" s="2">
        <v>3.0</v>
      </c>
      <c r="G22" s="2">
        <v>3.0</v>
      </c>
      <c r="H22" s="2">
        <v>3.0</v>
      </c>
      <c r="I22" s="2">
        <v>3.0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3.0</v>
      </c>
      <c r="P22" s="2">
        <v>3.0</v>
      </c>
      <c r="Q22" s="2">
        <v>3.0</v>
      </c>
      <c r="R22" s="2">
        <v>3.0</v>
      </c>
      <c r="S22" s="2">
        <v>3.0</v>
      </c>
      <c r="T22" s="2">
        <v>3.0</v>
      </c>
      <c r="U22" s="2">
        <v>2.0</v>
      </c>
      <c r="V22" s="2">
        <v>2.0</v>
      </c>
      <c r="W22" s="2">
        <v>3.0</v>
      </c>
      <c r="X22" s="2">
        <v>3.0</v>
      </c>
      <c r="Y22" s="2">
        <v>2.0</v>
      </c>
      <c r="Z22" s="2">
        <v>2.0</v>
      </c>
      <c r="AA22" s="2">
        <v>2.0</v>
      </c>
      <c r="AB22" s="2">
        <v>3.0</v>
      </c>
      <c r="AC22" s="2">
        <v>3.0</v>
      </c>
      <c r="AD22" s="2">
        <v>2.0</v>
      </c>
      <c r="AE22" s="2">
        <v>3.0</v>
      </c>
      <c r="AF22" s="2">
        <v>2.0</v>
      </c>
      <c r="AG22" s="2">
        <v>3.0</v>
      </c>
      <c r="AH22" s="2">
        <v>3.0</v>
      </c>
      <c r="AI22" s="2">
        <v>3.0</v>
      </c>
      <c r="AJ22" s="2">
        <v>3.0</v>
      </c>
      <c r="AK22" s="2">
        <v>3.0</v>
      </c>
      <c r="AL22" s="2">
        <v>2.0</v>
      </c>
      <c r="AM22" s="2">
        <v>3.0</v>
      </c>
      <c r="AN22" s="2">
        <v>3.0</v>
      </c>
      <c r="AO22" s="2">
        <v>2.0</v>
      </c>
      <c r="AP22" s="2">
        <v>3.0</v>
      </c>
      <c r="AQ22" s="2">
        <v>3.0</v>
      </c>
      <c r="AR22" s="2">
        <v>2.0</v>
      </c>
      <c r="AS22" s="2">
        <v>2.0</v>
      </c>
      <c r="AT22" s="2">
        <v>2.0</v>
      </c>
      <c r="AU22" s="2">
        <v>3.0</v>
      </c>
      <c r="AV22" s="2">
        <v>3.0</v>
      </c>
      <c r="AW22" s="2">
        <v>3.0</v>
      </c>
      <c r="AX22" s="2">
        <v>3.0</v>
      </c>
      <c r="AY22" s="2">
        <v>2.0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2.0</v>
      </c>
      <c r="BF22" s="2">
        <v>3.0</v>
      </c>
      <c r="BG22" s="2">
        <v>2.0</v>
      </c>
      <c r="BH22" s="2">
        <v>2.0</v>
      </c>
      <c r="BI22" s="2">
        <v>3.0</v>
      </c>
      <c r="BJ22" s="2">
        <v>3.0</v>
      </c>
    </row>
    <row r="23">
      <c r="A23" s="1">
        <v>43393.51798395833</v>
      </c>
      <c r="B23" s="2" t="s">
        <v>85</v>
      </c>
      <c r="C23" s="2">
        <v>3.0</v>
      </c>
      <c r="D23" s="2">
        <v>3.0</v>
      </c>
      <c r="E23" s="2">
        <v>2.0</v>
      </c>
      <c r="F23" s="2">
        <v>2.0</v>
      </c>
      <c r="G23" s="2">
        <v>3.0</v>
      </c>
      <c r="H23" s="2">
        <v>2.0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3.0</v>
      </c>
      <c r="U23" s="2">
        <v>3.0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3.0</v>
      </c>
      <c r="AC23" s="2">
        <v>2.0</v>
      </c>
      <c r="AD23" s="2">
        <v>2.0</v>
      </c>
      <c r="AE23" s="2">
        <v>3.0</v>
      </c>
      <c r="AF23" s="2">
        <v>2.0</v>
      </c>
      <c r="AG23" s="2">
        <v>3.0</v>
      </c>
      <c r="AH23" s="2">
        <v>3.0</v>
      </c>
      <c r="AI23" s="2">
        <v>2.0</v>
      </c>
      <c r="AJ23" s="2">
        <v>3.0</v>
      </c>
      <c r="AK23" s="2">
        <v>3.0</v>
      </c>
      <c r="AL23" s="2">
        <v>2.0</v>
      </c>
      <c r="AM23" s="2">
        <v>3.0</v>
      </c>
      <c r="AN23" s="2">
        <v>3.0</v>
      </c>
      <c r="AO23" s="2">
        <v>2.0</v>
      </c>
      <c r="AP23" s="2">
        <v>2.0</v>
      </c>
      <c r="AQ23" s="2">
        <v>3.0</v>
      </c>
      <c r="AR23" s="2">
        <v>3.0</v>
      </c>
      <c r="AS23" s="2">
        <v>3.0</v>
      </c>
      <c r="AT23" s="2">
        <v>3.0</v>
      </c>
      <c r="AU23" s="2">
        <v>2.0</v>
      </c>
      <c r="AV23" s="2">
        <v>2.0</v>
      </c>
      <c r="AW23" s="2">
        <v>3.0</v>
      </c>
      <c r="AX23" s="2">
        <v>2.0</v>
      </c>
      <c r="AY23" s="2">
        <v>3.0</v>
      </c>
      <c r="AZ23" s="2">
        <v>3.0</v>
      </c>
      <c r="BA23" s="2">
        <v>3.0</v>
      </c>
      <c r="BB23" s="2">
        <v>2.0</v>
      </c>
      <c r="BC23" s="2">
        <v>3.0</v>
      </c>
      <c r="BD23" s="2">
        <v>2.0</v>
      </c>
      <c r="BE23" s="2">
        <v>3.0</v>
      </c>
      <c r="BF23" s="2">
        <v>3.0</v>
      </c>
      <c r="BG23" s="2">
        <v>3.0</v>
      </c>
      <c r="BH23" s="2">
        <v>3.0</v>
      </c>
      <c r="BI23" s="2">
        <v>3.0</v>
      </c>
      <c r="BJ23" s="2">
        <v>3.0</v>
      </c>
    </row>
    <row r="24">
      <c r="A24" s="1">
        <v>43393.526078599534</v>
      </c>
      <c r="B24" s="2" t="s">
        <v>86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3" t="s">
        <v>87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2.0</v>
      </c>
      <c r="AD24" s="2">
        <v>3.0</v>
      </c>
      <c r="AE24" s="2">
        <v>3.0</v>
      </c>
      <c r="AF24" s="2">
        <v>3.0</v>
      </c>
      <c r="AG24" s="2">
        <v>2.0</v>
      </c>
      <c r="AH24" s="2">
        <v>3.0</v>
      </c>
      <c r="AI24" s="2">
        <v>3.0</v>
      </c>
      <c r="AJ24" s="2">
        <v>3.0</v>
      </c>
      <c r="AK24" s="2">
        <v>3.0</v>
      </c>
      <c r="AL24" s="2">
        <v>2.0</v>
      </c>
      <c r="AM24" s="2">
        <v>3.0</v>
      </c>
      <c r="AN24" s="2">
        <v>3.0</v>
      </c>
      <c r="AO24" s="2">
        <v>2.0</v>
      </c>
      <c r="AP24" s="2">
        <v>3.0</v>
      </c>
      <c r="AQ24" s="2">
        <v>3.0</v>
      </c>
      <c r="AR24" s="2">
        <v>3.0</v>
      </c>
      <c r="AS24" s="2">
        <v>2.0</v>
      </c>
      <c r="AT24" s="2">
        <v>3.0</v>
      </c>
      <c r="AU24" s="2">
        <v>2.0</v>
      </c>
      <c r="AV24" s="2">
        <v>3.0</v>
      </c>
      <c r="AW24" s="2">
        <v>3.0</v>
      </c>
      <c r="AX24" s="2">
        <v>3.0</v>
      </c>
      <c r="AY24" s="2">
        <v>3.0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43393.65915365741</v>
      </c>
      <c r="B25" s="2" t="s">
        <v>88</v>
      </c>
      <c r="C25" s="2">
        <v>2.0</v>
      </c>
      <c r="D25" s="2">
        <v>3.0</v>
      </c>
      <c r="E25" s="2">
        <v>2.0</v>
      </c>
      <c r="F25" s="2">
        <v>1.0</v>
      </c>
      <c r="G25" s="2">
        <v>3.0</v>
      </c>
      <c r="H25" s="2">
        <v>1.0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2.0</v>
      </c>
      <c r="P25" s="2">
        <v>2.0</v>
      </c>
      <c r="Q25" s="2">
        <v>2.0</v>
      </c>
      <c r="R25" s="2">
        <v>2.0</v>
      </c>
      <c r="S25" s="2">
        <v>2.0</v>
      </c>
      <c r="T25" s="2">
        <v>2.0</v>
      </c>
      <c r="U25" s="2">
        <v>1.0</v>
      </c>
      <c r="V25" s="2">
        <v>2.0</v>
      </c>
      <c r="W25" s="2">
        <v>2.0</v>
      </c>
      <c r="X25" s="2">
        <v>1.0</v>
      </c>
      <c r="Y25" s="2">
        <v>3.0</v>
      </c>
      <c r="Z25" s="2">
        <v>1.0</v>
      </c>
      <c r="AA25" s="2">
        <v>2.0</v>
      </c>
      <c r="AB25" s="2">
        <v>2.0</v>
      </c>
      <c r="AC25" s="2">
        <v>2.0</v>
      </c>
      <c r="AD25" s="2">
        <v>2.0</v>
      </c>
      <c r="AE25" s="2">
        <v>3.0</v>
      </c>
      <c r="AF25" s="2">
        <v>2.0</v>
      </c>
      <c r="AG25" s="2">
        <v>2.0</v>
      </c>
      <c r="AH25" s="2">
        <v>3.0</v>
      </c>
      <c r="AI25" s="2">
        <v>2.0</v>
      </c>
      <c r="AJ25" s="2">
        <v>1.0</v>
      </c>
      <c r="AK25" s="2">
        <v>3.0</v>
      </c>
      <c r="AL25" s="2">
        <v>1.0</v>
      </c>
      <c r="AM25" s="2">
        <v>2.0</v>
      </c>
      <c r="AN25" s="2">
        <v>2.0</v>
      </c>
      <c r="AO25" s="2">
        <v>2.0</v>
      </c>
      <c r="AP25" s="2">
        <v>2.0</v>
      </c>
      <c r="AQ25" s="2">
        <v>3.0</v>
      </c>
      <c r="AR25" s="2">
        <v>2.0</v>
      </c>
      <c r="AS25" s="2">
        <v>2.0</v>
      </c>
      <c r="AT25" s="2">
        <v>2.0</v>
      </c>
      <c r="AU25" s="2">
        <v>2.0</v>
      </c>
      <c r="AV25" s="2">
        <v>2.0</v>
      </c>
      <c r="AW25" s="2">
        <v>2.0</v>
      </c>
      <c r="AX25" s="2">
        <v>2.0</v>
      </c>
      <c r="AY25" s="2">
        <v>2.0</v>
      </c>
      <c r="AZ25" s="2">
        <v>3.0</v>
      </c>
      <c r="BA25" s="2">
        <v>3.0</v>
      </c>
      <c r="BB25" s="2">
        <v>1.0</v>
      </c>
      <c r="BC25" s="2">
        <v>3.0</v>
      </c>
      <c r="BD25" s="2">
        <v>1.0</v>
      </c>
      <c r="BE25" s="2">
        <v>2.0</v>
      </c>
      <c r="BF25" s="2">
        <v>2.0</v>
      </c>
      <c r="BG25" s="2">
        <v>2.0</v>
      </c>
      <c r="BH25" s="2">
        <v>2.0</v>
      </c>
      <c r="BI25" s="2">
        <v>2.0</v>
      </c>
      <c r="BJ25" s="2">
        <v>2.0</v>
      </c>
    </row>
    <row r="26">
      <c r="A26" s="1">
        <v>43393.70529293982</v>
      </c>
      <c r="B26" s="2" t="s">
        <v>89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3.0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3.0</v>
      </c>
      <c r="AU26" s="2">
        <v>3.0</v>
      </c>
      <c r="AV26" s="2">
        <v>3.0</v>
      </c>
      <c r="AW26" s="2">
        <v>3.0</v>
      </c>
      <c r="AX26" s="2">
        <v>3.0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</row>
    <row r="27">
      <c r="A27" s="1">
        <v>43393.74601619213</v>
      </c>
      <c r="B27" s="2" t="s">
        <v>90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3.0</v>
      </c>
      <c r="T27" s="2">
        <v>3.0</v>
      </c>
      <c r="U27" s="2">
        <v>2.0</v>
      </c>
      <c r="V27" s="2">
        <v>3.0</v>
      </c>
      <c r="W27" s="2">
        <v>3.0</v>
      </c>
      <c r="X27" s="2">
        <v>3.0</v>
      </c>
      <c r="Y27" s="2">
        <v>2.0</v>
      </c>
      <c r="Z27" s="2">
        <v>1.0</v>
      </c>
      <c r="AA27" s="2">
        <v>3.0</v>
      </c>
      <c r="AB27" s="2">
        <v>2.0</v>
      </c>
      <c r="AC27" s="2">
        <v>2.0</v>
      </c>
      <c r="AD27" s="2">
        <v>2.0</v>
      </c>
      <c r="AE27" s="2">
        <v>3.0</v>
      </c>
      <c r="AF27" s="2">
        <v>1.0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2.0</v>
      </c>
      <c r="AO27" s="2">
        <v>2.0</v>
      </c>
      <c r="AP27" s="2">
        <v>3.0</v>
      </c>
      <c r="AQ27" s="2">
        <v>3.0</v>
      </c>
      <c r="AR27" s="2">
        <v>2.0</v>
      </c>
      <c r="AS27" s="2">
        <v>3.0</v>
      </c>
      <c r="AT27" s="2">
        <v>3.0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  <c r="AZ27" s="2">
        <v>3.0</v>
      </c>
      <c r="BA27" s="2">
        <v>3.0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</row>
    <row r="28">
      <c r="A28" s="1">
        <v>43393.75841638889</v>
      </c>
      <c r="B28" s="2" t="s">
        <v>91</v>
      </c>
      <c r="C28" s="2">
        <v>3.0</v>
      </c>
      <c r="D28" s="2">
        <v>3.0</v>
      </c>
      <c r="E28" s="2">
        <v>2.0</v>
      </c>
      <c r="F28" s="2">
        <v>2.0</v>
      </c>
      <c r="G28" s="2">
        <v>3.0</v>
      </c>
      <c r="H28" s="2">
        <v>2.0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2.0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2.0</v>
      </c>
      <c r="V28" s="2">
        <v>2.0</v>
      </c>
      <c r="W28" s="2">
        <v>3.0</v>
      </c>
      <c r="X28" s="2">
        <v>3.0</v>
      </c>
      <c r="Y28" s="2">
        <v>3.0</v>
      </c>
      <c r="Z28" s="2">
        <v>2.0</v>
      </c>
      <c r="AA28" s="2">
        <v>3.0</v>
      </c>
      <c r="AB28" s="2">
        <v>3.0</v>
      </c>
      <c r="AC28" s="2">
        <v>3.0</v>
      </c>
      <c r="AD28" s="2">
        <v>2.0</v>
      </c>
      <c r="AE28" s="2">
        <v>3.0</v>
      </c>
      <c r="AF28" s="2">
        <v>2.0</v>
      </c>
      <c r="AG28" s="2">
        <v>3.0</v>
      </c>
      <c r="AH28" s="2">
        <v>3.0</v>
      </c>
      <c r="AI28" s="2">
        <v>3.0</v>
      </c>
      <c r="AJ28" s="2">
        <v>3.0</v>
      </c>
      <c r="AK28" s="2">
        <v>3.0</v>
      </c>
      <c r="AL28" s="2">
        <v>2.0</v>
      </c>
      <c r="AM28" s="2">
        <v>2.0</v>
      </c>
      <c r="AN28" s="2">
        <v>3.0</v>
      </c>
      <c r="AO28" s="2">
        <v>3.0</v>
      </c>
      <c r="AP28" s="2">
        <v>2.0</v>
      </c>
      <c r="AQ28" s="2">
        <v>3.0</v>
      </c>
      <c r="AR28" s="2">
        <v>3.0</v>
      </c>
      <c r="AS28" s="2">
        <v>2.0</v>
      </c>
      <c r="AT28" s="2">
        <v>3.0</v>
      </c>
      <c r="AU28" s="2">
        <v>3.0</v>
      </c>
      <c r="AV28" s="2">
        <v>3.0</v>
      </c>
      <c r="AW28" s="2">
        <v>3.0</v>
      </c>
      <c r="AX28" s="2">
        <v>2.0</v>
      </c>
      <c r="AY28" s="2">
        <v>2.0</v>
      </c>
      <c r="AZ28" s="2">
        <v>3.0</v>
      </c>
      <c r="BA28" s="2">
        <v>3.0</v>
      </c>
      <c r="BB28" s="2">
        <v>3.0</v>
      </c>
      <c r="BC28" s="2">
        <v>3.0</v>
      </c>
      <c r="BD28" s="2">
        <v>2.0</v>
      </c>
      <c r="BE28" s="2">
        <v>3.0</v>
      </c>
      <c r="BF28" s="2">
        <v>3.0</v>
      </c>
      <c r="BG28" s="2">
        <v>3.0</v>
      </c>
      <c r="BH28" s="2">
        <v>3.0</v>
      </c>
      <c r="BI28" s="2">
        <v>3.0</v>
      </c>
      <c r="BJ28" s="2">
        <v>3.0</v>
      </c>
    </row>
    <row r="29">
      <c r="A29" s="1">
        <v>43393.76614626157</v>
      </c>
      <c r="B29" s="2" t="s">
        <v>92</v>
      </c>
      <c r="C29" s="2">
        <v>3.0</v>
      </c>
      <c r="D29" s="2">
        <v>3.0</v>
      </c>
      <c r="E29" s="2">
        <v>2.0</v>
      </c>
      <c r="F29" s="2">
        <v>2.0</v>
      </c>
      <c r="G29" s="2">
        <v>3.0</v>
      </c>
      <c r="H29" s="2">
        <v>2.0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2.0</v>
      </c>
      <c r="P29" s="2">
        <v>2.0</v>
      </c>
      <c r="Q29" s="2">
        <v>2.0</v>
      </c>
      <c r="R29" s="2">
        <v>2.0</v>
      </c>
      <c r="S29" s="2">
        <v>2.0</v>
      </c>
      <c r="T29" s="2">
        <v>2.0</v>
      </c>
      <c r="U29" s="2">
        <v>1.0</v>
      </c>
      <c r="V29" s="2">
        <v>2.0</v>
      </c>
      <c r="W29" s="2">
        <v>2.0</v>
      </c>
      <c r="X29" s="2">
        <v>2.0</v>
      </c>
      <c r="Y29" s="2">
        <v>2.0</v>
      </c>
      <c r="Z29" s="2">
        <v>2.0</v>
      </c>
      <c r="AA29" s="2">
        <v>2.0</v>
      </c>
      <c r="AB29" s="2">
        <v>3.0</v>
      </c>
      <c r="AC29" s="2">
        <v>2.0</v>
      </c>
      <c r="AD29" s="2">
        <v>2.0</v>
      </c>
      <c r="AE29" s="2">
        <v>3.0</v>
      </c>
      <c r="AF29" s="2">
        <v>2.0</v>
      </c>
      <c r="AG29" s="2">
        <v>3.0</v>
      </c>
      <c r="AH29" s="2">
        <v>3.0</v>
      </c>
      <c r="AI29" s="2">
        <v>2.0</v>
      </c>
      <c r="AJ29" s="2">
        <v>1.0</v>
      </c>
      <c r="AK29" s="2">
        <v>3.0</v>
      </c>
      <c r="AL29" s="2">
        <v>2.0</v>
      </c>
      <c r="AM29" s="2">
        <v>3.0</v>
      </c>
      <c r="AN29" s="2">
        <v>3.0</v>
      </c>
      <c r="AO29" s="2">
        <v>3.0</v>
      </c>
      <c r="AP29" s="2">
        <v>3.0</v>
      </c>
      <c r="AQ29" s="2">
        <v>3.0</v>
      </c>
      <c r="AR29" s="2">
        <v>3.0</v>
      </c>
      <c r="AS29" s="2">
        <v>3.0</v>
      </c>
      <c r="AT29" s="2">
        <v>3.0</v>
      </c>
      <c r="AU29" s="2">
        <v>2.0</v>
      </c>
      <c r="AV29" s="2">
        <v>2.0</v>
      </c>
      <c r="AW29" s="2">
        <v>3.0</v>
      </c>
      <c r="AX29" s="2">
        <v>2.0</v>
      </c>
      <c r="AY29" s="2">
        <v>3.0</v>
      </c>
      <c r="AZ29" s="2">
        <v>3.0</v>
      </c>
      <c r="BA29" s="2">
        <v>2.0</v>
      </c>
      <c r="BB29" s="2">
        <v>1.0</v>
      </c>
      <c r="BC29" s="2">
        <v>3.0</v>
      </c>
      <c r="BD29" s="2">
        <v>2.0</v>
      </c>
      <c r="BE29" s="2">
        <v>3.0</v>
      </c>
      <c r="BF29" s="2">
        <v>3.0</v>
      </c>
      <c r="BG29" s="2">
        <v>2.0</v>
      </c>
      <c r="BH29" s="2">
        <v>2.0</v>
      </c>
      <c r="BI29" s="2">
        <v>3.0</v>
      </c>
      <c r="BJ29" s="2">
        <v>2.0</v>
      </c>
    </row>
    <row r="30">
      <c r="A30" s="1">
        <v>43393.78746734954</v>
      </c>
      <c r="B30" s="2" t="s">
        <v>93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3.0</v>
      </c>
      <c r="Z30" s="2">
        <v>3.0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3.0</v>
      </c>
      <c r="AX30" s="2">
        <v>3.0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</row>
    <row r="31">
      <c r="A31" s="1">
        <v>43393.79465206018</v>
      </c>
      <c r="B31" s="2" t="s">
        <v>94</v>
      </c>
      <c r="C31" s="2">
        <v>3.0</v>
      </c>
      <c r="D31" s="2">
        <v>3.0</v>
      </c>
      <c r="E31" s="2">
        <v>3.0</v>
      </c>
      <c r="F31" s="2">
        <v>3.0</v>
      </c>
      <c r="G31" s="2">
        <v>3.0</v>
      </c>
      <c r="H31" s="2">
        <v>2.0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3.0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3.0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3.0</v>
      </c>
      <c r="AS31" s="2">
        <v>2.0</v>
      </c>
      <c r="AT31" s="2">
        <v>2.0</v>
      </c>
      <c r="AU31" s="2">
        <v>2.0</v>
      </c>
      <c r="AV31" s="2">
        <v>2.0</v>
      </c>
      <c r="AW31" s="2">
        <v>3.0</v>
      </c>
      <c r="AX31" s="2">
        <v>1.0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3.0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</row>
    <row r="32">
      <c r="A32" s="1">
        <v>43393.84035668982</v>
      </c>
      <c r="B32" s="2" t="s">
        <v>95</v>
      </c>
      <c r="C32" s="2">
        <v>3.0</v>
      </c>
      <c r="D32" s="2">
        <v>3.0</v>
      </c>
      <c r="E32" s="2">
        <v>2.0</v>
      </c>
      <c r="F32" s="2">
        <v>2.0</v>
      </c>
      <c r="G32" s="2">
        <v>3.0</v>
      </c>
      <c r="H32" s="2">
        <v>2.0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3.0</v>
      </c>
      <c r="W32" s="2">
        <v>3.0</v>
      </c>
      <c r="X32" s="2">
        <v>2.0</v>
      </c>
      <c r="Y32" s="2">
        <v>3.0</v>
      </c>
      <c r="Z32" s="2">
        <v>2.0</v>
      </c>
      <c r="AA32" s="2">
        <v>3.0</v>
      </c>
      <c r="AB32" s="2">
        <v>3.0</v>
      </c>
      <c r="AC32" s="2">
        <v>3.0</v>
      </c>
      <c r="AD32" s="2">
        <v>3.0</v>
      </c>
      <c r="AE32" s="2">
        <v>3.0</v>
      </c>
      <c r="AF32" s="2">
        <v>3.0</v>
      </c>
      <c r="AG32" s="2">
        <v>3.0</v>
      </c>
      <c r="AH32" s="2">
        <v>3.0</v>
      </c>
      <c r="AI32" s="2">
        <v>3.0</v>
      </c>
      <c r="AJ32" s="2">
        <v>3.0</v>
      </c>
      <c r="AK32" s="2">
        <v>3.0</v>
      </c>
      <c r="AL32" s="2">
        <v>3.0</v>
      </c>
      <c r="AM32" s="2">
        <v>3.0</v>
      </c>
      <c r="AN32" s="2">
        <v>3.0</v>
      </c>
      <c r="AO32" s="2">
        <v>3.0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2.0</v>
      </c>
      <c r="AW32" s="2">
        <v>3.0</v>
      </c>
      <c r="AX32" s="2">
        <v>2.0</v>
      </c>
      <c r="AY32" s="2">
        <v>3.0</v>
      </c>
      <c r="AZ32" s="2">
        <v>3.0</v>
      </c>
      <c r="BA32" s="2">
        <v>3.0</v>
      </c>
      <c r="BB32" s="2">
        <v>2.0</v>
      </c>
      <c r="BC32" s="2">
        <v>3.0</v>
      </c>
      <c r="BD32" s="2">
        <v>2.0</v>
      </c>
      <c r="BE32" s="2">
        <v>3.0</v>
      </c>
      <c r="BF32" s="2">
        <v>3.0</v>
      </c>
      <c r="BG32" s="2">
        <v>3.0</v>
      </c>
      <c r="BH32" s="2">
        <v>3.0</v>
      </c>
      <c r="BI32" s="2">
        <v>3.0</v>
      </c>
      <c r="BJ32" s="2">
        <v>3.0</v>
      </c>
    </row>
    <row r="33">
      <c r="A33" s="1">
        <v>43393.85949328703</v>
      </c>
      <c r="B33" s="2" t="s">
        <v>96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3.0</v>
      </c>
    </row>
    <row r="34">
      <c r="A34" s="1">
        <v>43393.88412711806</v>
      </c>
      <c r="B34" s="2" t="s">
        <v>97</v>
      </c>
      <c r="C34" s="2">
        <v>2.0</v>
      </c>
      <c r="D34" s="2">
        <v>3.0</v>
      </c>
      <c r="E34" s="2">
        <v>2.0</v>
      </c>
      <c r="F34" s="2">
        <v>2.0</v>
      </c>
      <c r="G34" s="2">
        <v>3.0</v>
      </c>
      <c r="H34" s="2">
        <v>1.0</v>
      </c>
      <c r="I34" s="2">
        <v>3.0</v>
      </c>
      <c r="J34" s="2">
        <v>2.0</v>
      </c>
      <c r="K34" s="2">
        <v>2.0</v>
      </c>
      <c r="L34" s="2">
        <v>1.0</v>
      </c>
      <c r="M34" s="2">
        <v>3.0</v>
      </c>
      <c r="N34" s="2">
        <v>2.0</v>
      </c>
      <c r="O34" s="2">
        <v>3.0</v>
      </c>
      <c r="P34" s="2">
        <v>3.0</v>
      </c>
      <c r="Q34" s="2">
        <v>3.0</v>
      </c>
      <c r="R34" s="2">
        <v>3.0</v>
      </c>
      <c r="S34" s="2">
        <v>3.0</v>
      </c>
      <c r="T34" s="2">
        <v>3.0</v>
      </c>
      <c r="U34" s="2">
        <v>1.0</v>
      </c>
      <c r="V34" s="2">
        <v>2.0</v>
      </c>
      <c r="W34" s="2">
        <v>3.0</v>
      </c>
      <c r="X34" s="2">
        <v>3.0</v>
      </c>
      <c r="Y34" s="2">
        <v>2.0</v>
      </c>
      <c r="Z34" s="2">
        <v>1.0</v>
      </c>
      <c r="AA34" s="2">
        <v>1.0</v>
      </c>
      <c r="AB34" s="2">
        <v>3.0</v>
      </c>
      <c r="AC34" s="2">
        <v>2.0</v>
      </c>
      <c r="AD34" s="2">
        <v>2.0</v>
      </c>
      <c r="AE34" s="2">
        <v>3.0</v>
      </c>
      <c r="AF34" s="2">
        <v>1.0</v>
      </c>
      <c r="AG34" s="2">
        <v>3.0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1.0</v>
      </c>
      <c r="AN34" s="2">
        <v>3.0</v>
      </c>
      <c r="AO34" s="2">
        <v>2.0</v>
      </c>
      <c r="AP34" s="2">
        <v>2.0</v>
      </c>
      <c r="AQ34" s="2">
        <v>3.0</v>
      </c>
      <c r="AR34" s="2">
        <v>2.0</v>
      </c>
      <c r="AS34" s="2">
        <v>1.0</v>
      </c>
      <c r="AT34" s="2">
        <v>3.0</v>
      </c>
      <c r="AU34" s="2">
        <v>2.0</v>
      </c>
      <c r="AV34" s="2">
        <v>2.0</v>
      </c>
      <c r="AW34" s="2">
        <v>3.0</v>
      </c>
      <c r="AX34" s="2">
        <v>1.0</v>
      </c>
      <c r="AY34" s="2">
        <v>1.0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2.0</v>
      </c>
      <c r="BF34" s="2">
        <v>2.0</v>
      </c>
      <c r="BG34" s="2">
        <v>2.0</v>
      </c>
      <c r="BH34" s="2">
        <v>2.0</v>
      </c>
      <c r="BI34" s="2">
        <v>2.0</v>
      </c>
      <c r="BJ34" s="2">
        <v>2.0</v>
      </c>
    </row>
    <row r="35">
      <c r="A35" s="1">
        <v>43394.500037488426</v>
      </c>
      <c r="B35" s="2" t="s">
        <v>98</v>
      </c>
      <c r="C35" s="2">
        <v>3.0</v>
      </c>
      <c r="D35" s="2">
        <v>3.0</v>
      </c>
      <c r="E35" s="2">
        <v>3.0</v>
      </c>
      <c r="F35" s="2">
        <v>2.0</v>
      </c>
      <c r="G35" s="2">
        <v>3.0</v>
      </c>
      <c r="H35" s="2">
        <v>2.0</v>
      </c>
      <c r="I35" s="2">
        <v>3.0</v>
      </c>
      <c r="J35" s="2">
        <v>2.0</v>
      </c>
      <c r="K35" s="2">
        <v>3.0</v>
      </c>
      <c r="L35" s="2">
        <v>3.0</v>
      </c>
      <c r="M35" s="2">
        <v>3.0</v>
      </c>
      <c r="N35" s="2">
        <v>3.0</v>
      </c>
      <c r="O35" s="2">
        <v>2.0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3.0</v>
      </c>
      <c r="BA35" s="2">
        <v>3.0</v>
      </c>
      <c r="BB35" s="2">
        <v>3.0</v>
      </c>
      <c r="BC35" s="2">
        <v>3.0</v>
      </c>
      <c r="BD35" s="2">
        <v>2.0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2.0</v>
      </c>
    </row>
    <row r="36">
      <c r="A36" s="1">
        <v>43394.80905329861</v>
      </c>
      <c r="B36" s="2" t="s">
        <v>99</v>
      </c>
      <c r="C36" s="2">
        <v>2.0</v>
      </c>
      <c r="D36" s="2">
        <v>2.0</v>
      </c>
      <c r="E36" s="2">
        <v>1.0</v>
      </c>
      <c r="F36" s="2">
        <v>2.0</v>
      </c>
      <c r="G36" s="2">
        <v>3.0</v>
      </c>
      <c r="H36" s="2">
        <v>1.0</v>
      </c>
      <c r="I36" s="2">
        <v>3.0</v>
      </c>
      <c r="J36" s="2">
        <v>2.0</v>
      </c>
      <c r="K36" s="2">
        <v>2.0</v>
      </c>
      <c r="L36" s="2">
        <v>1.0</v>
      </c>
      <c r="M36" s="2">
        <v>2.0</v>
      </c>
      <c r="N36" s="2">
        <v>1.0</v>
      </c>
      <c r="O36" s="2">
        <v>3.0</v>
      </c>
      <c r="P36" s="2">
        <v>2.0</v>
      </c>
      <c r="Q36" s="2">
        <v>2.0</v>
      </c>
      <c r="R36" s="2">
        <v>1.0</v>
      </c>
      <c r="S36" s="2">
        <v>2.0</v>
      </c>
      <c r="T36" s="2">
        <v>1.0</v>
      </c>
      <c r="U36" s="2">
        <v>2.0</v>
      </c>
      <c r="V36" s="2">
        <v>2.0</v>
      </c>
      <c r="W36" s="2">
        <v>3.0</v>
      </c>
      <c r="X36" s="2">
        <v>3.0</v>
      </c>
      <c r="Y36" s="2">
        <v>2.0</v>
      </c>
      <c r="Z36" s="2">
        <v>1.0</v>
      </c>
      <c r="AA36" s="2">
        <v>1.0</v>
      </c>
      <c r="AB36" s="2">
        <v>2.0</v>
      </c>
      <c r="AC36" s="2">
        <v>1.0</v>
      </c>
      <c r="AD36" s="2">
        <v>1.0</v>
      </c>
      <c r="AE36" s="2">
        <v>3.0</v>
      </c>
      <c r="AF36" s="2">
        <v>1.0</v>
      </c>
      <c r="AG36" s="2">
        <v>1.0</v>
      </c>
      <c r="AH36" s="2">
        <v>2.0</v>
      </c>
      <c r="AI36" s="2">
        <v>3.0</v>
      </c>
      <c r="AJ36" s="2">
        <v>1.0</v>
      </c>
      <c r="AK36" s="2">
        <v>3.0</v>
      </c>
      <c r="AL36" s="2">
        <v>1.0</v>
      </c>
      <c r="AM36" s="2">
        <v>2.0</v>
      </c>
      <c r="AN36" s="2">
        <v>1.0</v>
      </c>
      <c r="AO36" s="2">
        <v>1.0</v>
      </c>
      <c r="AP36" s="2">
        <v>1.0</v>
      </c>
      <c r="AQ36" s="2">
        <v>3.0</v>
      </c>
      <c r="AR36" s="2">
        <v>1.0</v>
      </c>
      <c r="AS36" s="2">
        <v>2.0</v>
      </c>
      <c r="AT36" s="2">
        <v>2.0</v>
      </c>
      <c r="AU36" s="2">
        <v>1.0</v>
      </c>
      <c r="AV36" s="2">
        <v>3.0</v>
      </c>
      <c r="AW36" s="2">
        <v>3.0</v>
      </c>
      <c r="AX36" s="2">
        <v>1.0</v>
      </c>
      <c r="AY36" s="2">
        <v>1.0</v>
      </c>
      <c r="AZ36" s="2">
        <v>3.0</v>
      </c>
      <c r="BA36" s="2">
        <v>3.0</v>
      </c>
      <c r="BB36" s="2">
        <v>2.0</v>
      </c>
      <c r="BC36" s="2">
        <v>3.0</v>
      </c>
      <c r="BD36" s="2">
        <v>1.0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2.0</v>
      </c>
    </row>
    <row r="37">
      <c r="A37" s="1">
        <v>43394.824110381946</v>
      </c>
      <c r="B37" s="2" t="s">
        <v>100</v>
      </c>
      <c r="C37" s="2">
        <v>3.0</v>
      </c>
      <c r="D37" s="2">
        <v>3.0</v>
      </c>
      <c r="E37" s="2">
        <v>3.0</v>
      </c>
      <c r="F37" s="2">
        <v>3.0</v>
      </c>
      <c r="G37" s="2">
        <v>3.0</v>
      </c>
      <c r="H37" s="2">
        <v>2.0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3.0</v>
      </c>
      <c r="P37" s="2">
        <v>2.0</v>
      </c>
      <c r="Q37" s="2">
        <v>3.0</v>
      </c>
      <c r="R37" s="2">
        <v>3.0</v>
      </c>
      <c r="S37" s="2">
        <v>3.0</v>
      </c>
      <c r="T37" s="2">
        <v>2.0</v>
      </c>
      <c r="U37" s="2">
        <v>2.0</v>
      </c>
      <c r="V37" s="2">
        <v>2.0</v>
      </c>
      <c r="W37" s="2">
        <v>3.0</v>
      </c>
      <c r="X37" s="2">
        <v>3.0</v>
      </c>
      <c r="Y37" s="2">
        <v>3.0</v>
      </c>
      <c r="Z37" s="2">
        <v>2.0</v>
      </c>
      <c r="AA37" s="2">
        <v>3.0</v>
      </c>
      <c r="AB37" s="2">
        <v>3.0</v>
      </c>
      <c r="AC37" s="2">
        <v>3.0</v>
      </c>
      <c r="AD37" s="2">
        <v>3.0</v>
      </c>
      <c r="AE37" s="2">
        <v>3.0</v>
      </c>
      <c r="AF37" s="2">
        <v>3.0</v>
      </c>
      <c r="AG37" s="2">
        <v>3.0</v>
      </c>
      <c r="AH37" s="2">
        <v>3.0</v>
      </c>
      <c r="AI37" s="2">
        <v>3.0</v>
      </c>
      <c r="AJ37" s="2">
        <v>3.0</v>
      </c>
      <c r="AK37" s="2">
        <v>3.0</v>
      </c>
      <c r="AL37" s="2">
        <v>2.0</v>
      </c>
      <c r="AM37" s="2">
        <v>3.0</v>
      </c>
      <c r="AN37" s="2">
        <v>3.0</v>
      </c>
      <c r="AO37" s="2">
        <v>2.0</v>
      </c>
      <c r="AP37" s="2">
        <v>3.0</v>
      </c>
      <c r="AQ37" s="2">
        <v>3.0</v>
      </c>
      <c r="AR37" s="2">
        <v>2.0</v>
      </c>
      <c r="AS37" s="2">
        <v>2.0</v>
      </c>
      <c r="AT37" s="2">
        <v>3.0</v>
      </c>
      <c r="AU37" s="2">
        <v>3.0</v>
      </c>
      <c r="AV37" s="2">
        <v>3.0</v>
      </c>
      <c r="AW37" s="2">
        <v>3.0</v>
      </c>
      <c r="AX37" s="2">
        <v>2.0</v>
      </c>
      <c r="AY37" s="2">
        <v>2.0</v>
      </c>
      <c r="AZ37" s="2">
        <v>3.0</v>
      </c>
      <c r="BA37" s="2">
        <v>3.0</v>
      </c>
      <c r="BB37" s="2">
        <v>3.0</v>
      </c>
      <c r="BC37" s="2">
        <v>3.0</v>
      </c>
      <c r="BD37" s="2">
        <v>2.0</v>
      </c>
      <c r="BE37" s="2">
        <v>3.0</v>
      </c>
      <c r="BF37" s="2">
        <v>3.0</v>
      </c>
      <c r="BG37" s="2">
        <v>3.0</v>
      </c>
      <c r="BH37" s="2">
        <v>3.0</v>
      </c>
      <c r="BI37" s="2">
        <v>3.0</v>
      </c>
      <c r="BJ37" s="2">
        <v>2.0</v>
      </c>
    </row>
    <row r="38">
      <c r="A38" s="1">
        <v>43394.837646643515</v>
      </c>
      <c r="B38" s="2" t="s">
        <v>101</v>
      </c>
      <c r="C38" s="2">
        <v>3.0</v>
      </c>
      <c r="D38" s="2">
        <v>3.0</v>
      </c>
      <c r="E38" s="2">
        <v>3.0</v>
      </c>
      <c r="F38" s="2">
        <v>3.0</v>
      </c>
      <c r="G38" s="2">
        <v>3.0</v>
      </c>
      <c r="H38" s="2">
        <v>3.0</v>
      </c>
      <c r="I38" s="2">
        <v>3.0</v>
      </c>
      <c r="J38" s="2">
        <v>3.0</v>
      </c>
      <c r="K38" s="2">
        <v>3.0</v>
      </c>
      <c r="L38" s="2">
        <v>3.0</v>
      </c>
      <c r="M38" s="2">
        <v>3.0</v>
      </c>
      <c r="N38" s="2">
        <v>3.0</v>
      </c>
      <c r="O38" s="2">
        <v>3.0</v>
      </c>
      <c r="P38" s="2">
        <v>3.0</v>
      </c>
      <c r="Q38" s="2">
        <v>3.0</v>
      </c>
      <c r="R38" s="2">
        <v>3.0</v>
      </c>
      <c r="S38" s="2">
        <v>3.0</v>
      </c>
      <c r="T38" s="2">
        <v>3.0</v>
      </c>
      <c r="U38" s="2">
        <v>3.0</v>
      </c>
      <c r="V38" s="2">
        <v>3.0</v>
      </c>
      <c r="W38" s="2">
        <v>3.0</v>
      </c>
      <c r="X38" s="2">
        <v>3.0</v>
      </c>
      <c r="Y38" s="2">
        <v>3.0</v>
      </c>
      <c r="Z38" s="2">
        <v>3.0</v>
      </c>
      <c r="AA38" s="2">
        <v>3.0</v>
      </c>
      <c r="AB38" s="2">
        <v>3.0</v>
      </c>
      <c r="AC38" s="2">
        <v>3.0</v>
      </c>
      <c r="AD38" s="2">
        <v>3.0</v>
      </c>
      <c r="AE38" s="2">
        <v>3.0</v>
      </c>
      <c r="AF38" s="2">
        <v>3.0</v>
      </c>
      <c r="AG38" s="2">
        <v>3.0</v>
      </c>
      <c r="AH38" s="2">
        <v>3.0</v>
      </c>
      <c r="AI38" s="2">
        <v>3.0</v>
      </c>
      <c r="AJ38" s="2">
        <v>3.0</v>
      </c>
      <c r="AK38" s="2">
        <v>3.0</v>
      </c>
      <c r="AL38" s="2">
        <v>3.0</v>
      </c>
      <c r="AM38" s="2">
        <v>3.0</v>
      </c>
      <c r="AN38" s="2">
        <v>3.0</v>
      </c>
      <c r="AO38" s="2">
        <v>3.0</v>
      </c>
      <c r="AP38" s="2">
        <v>3.0</v>
      </c>
      <c r="AQ38" s="2">
        <v>3.0</v>
      </c>
      <c r="AR38" s="2">
        <v>3.0</v>
      </c>
      <c r="AS38" s="2">
        <v>3.0</v>
      </c>
      <c r="AT38" s="2">
        <v>3.0</v>
      </c>
      <c r="AU38" s="2">
        <v>3.0</v>
      </c>
      <c r="AV38" s="2">
        <v>3.0</v>
      </c>
      <c r="AW38" s="2">
        <v>3.0</v>
      </c>
      <c r="AX38" s="2">
        <v>3.0</v>
      </c>
      <c r="AY38" s="2">
        <v>3.0</v>
      </c>
      <c r="AZ38" s="2">
        <v>3.0</v>
      </c>
      <c r="BA38" s="2">
        <v>3.0</v>
      </c>
      <c r="BB38" s="2">
        <v>3.0</v>
      </c>
      <c r="BC38" s="2">
        <v>3.0</v>
      </c>
      <c r="BD38" s="2">
        <v>3.0</v>
      </c>
      <c r="BE38" s="2">
        <v>3.0</v>
      </c>
      <c r="BF38" s="2">
        <v>3.0</v>
      </c>
      <c r="BG38" s="2">
        <v>3.0</v>
      </c>
      <c r="BH38" s="2">
        <v>3.0</v>
      </c>
      <c r="BI38" s="2">
        <v>3.0</v>
      </c>
      <c r="BJ38" s="2">
        <v>3.0</v>
      </c>
    </row>
    <row r="39">
      <c r="A39" s="1">
        <v>43394.855955694446</v>
      </c>
      <c r="B39" s="2" t="s">
        <v>102</v>
      </c>
      <c r="C39" s="2">
        <v>2.0</v>
      </c>
      <c r="D39" s="2">
        <v>2.0</v>
      </c>
      <c r="E39" s="2">
        <v>1.0</v>
      </c>
      <c r="F39" s="2">
        <v>1.0</v>
      </c>
      <c r="G39" s="2">
        <v>2.0</v>
      </c>
      <c r="H39" s="2">
        <v>1.0</v>
      </c>
      <c r="I39" s="2">
        <v>3.0</v>
      </c>
      <c r="J39" s="2">
        <v>2.0</v>
      </c>
      <c r="K39" s="2">
        <v>1.0</v>
      </c>
      <c r="L39" s="2">
        <v>1.0</v>
      </c>
      <c r="M39" s="2">
        <v>2.0</v>
      </c>
      <c r="N39" s="2">
        <v>1.0</v>
      </c>
      <c r="O39" s="2">
        <v>1.0</v>
      </c>
      <c r="P39" s="2">
        <v>1.0</v>
      </c>
      <c r="Q39" s="2">
        <v>1.0</v>
      </c>
      <c r="R39" s="2">
        <v>1.0</v>
      </c>
      <c r="S39" s="2">
        <v>1.0</v>
      </c>
      <c r="T39" s="2">
        <v>1.0</v>
      </c>
      <c r="U39" s="2">
        <v>1.0</v>
      </c>
      <c r="V39" s="2">
        <v>2.0</v>
      </c>
      <c r="W39" s="2">
        <v>1.0</v>
      </c>
      <c r="X39" s="2">
        <v>2.0</v>
      </c>
      <c r="Y39" s="2">
        <v>1.0</v>
      </c>
      <c r="Z39" s="2">
        <v>2.0</v>
      </c>
      <c r="AA39" s="2">
        <v>1.0</v>
      </c>
      <c r="AB39" s="2">
        <v>2.0</v>
      </c>
      <c r="AC39" s="2">
        <v>1.0</v>
      </c>
      <c r="AD39" s="2">
        <v>2.0</v>
      </c>
      <c r="AE39" s="2">
        <v>1.0</v>
      </c>
      <c r="AF39" s="2">
        <v>2.0</v>
      </c>
      <c r="AG39" s="2">
        <v>1.0</v>
      </c>
      <c r="AH39" s="2">
        <v>2.0</v>
      </c>
      <c r="AI39" s="2">
        <v>1.0</v>
      </c>
      <c r="AJ39" s="2">
        <v>1.0</v>
      </c>
      <c r="AK39" s="2">
        <v>1.0</v>
      </c>
      <c r="AL39" s="2">
        <v>1.0</v>
      </c>
      <c r="AM39" s="2">
        <v>1.0</v>
      </c>
      <c r="AN39" s="2">
        <v>1.0</v>
      </c>
      <c r="AO39" s="2">
        <v>1.0</v>
      </c>
      <c r="AP39" s="2">
        <v>1.0</v>
      </c>
      <c r="AQ39" s="2">
        <v>1.0</v>
      </c>
      <c r="AR39" s="2">
        <v>1.0</v>
      </c>
      <c r="AS39" s="2">
        <v>1.0</v>
      </c>
      <c r="AT39" s="2">
        <v>1.0</v>
      </c>
      <c r="AU39" s="2">
        <v>1.0</v>
      </c>
      <c r="AV39" s="2">
        <v>1.0</v>
      </c>
      <c r="AW39" s="2">
        <v>1.0</v>
      </c>
      <c r="AX39" s="2">
        <v>1.0</v>
      </c>
      <c r="AY39" s="2">
        <v>1.0</v>
      </c>
      <c r="AZ39" s="2">
        <v>2.0</v>
      </c>
      <c r="BA39" s="2">
        <v>1.0</v>
      </c>
      <c r="BB39" s="2">
        <v>2.0</v>
      </c>
      <c r="BC39" s="2">
        <v>1.0</v>
      </c>
      <c r="BD39" s="2">
        <v>1.0</v>
      </c>
      <c r="BE39" s="2">
        <v>1.0</v>
      </c>
      <c r="BF39" s="2">
        <v>1.0</v>
      </c>
      <c r="BG39" s="2">
        <v>2.0</v>
      </c>
      <c r="BH39" s="2">
        <v>1.0</v>
      </c>
      <c r="BI39" s="2">
        <v>1.0</v>
      </c>
      <c r="BJ39" s="2">
        <v>1.0</v>
      </c>
    </row>
    <row r="40">
      <c r="A40" s="1">
        <v>43395.2948424537</v>
      </c>
      <c r="B40" s="2" t="s">
        <v>103</v>
      </c>
      <c r="C40" s="2">
        <v>3.0</v>
      </c>
      <c r="D40" s="2">
        <v>3.0</v>
      </c>
      <c r="E40" s="2">
        <v>3.0</v>
      </c>
      <c r="F40" s="2">
        <v>3.0</v>
      </c>
      <c r="G40" s="2">
        <v>3.0</v>
      </c>
      <c r="H40" s="2">
        <v>3.0</v>
      </c>
      <c r="I40" s="2">
        <v>3.0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3.0</v>
      </c>
      <c r="P40" s="2">
        <v>3.0</v>
      </c>
      <c r="Q40" s="2">
        <v>3.0</v>
      </c>
      <c r="R40" s="2">
        <v>3.0</v>
      </c>
      <c r="S40" s="2">
        <v>2.0</v>
      </c>
      <c r="T40" s="2">
        <v>3.0</v>
      </c>
      <c r="U40" s="2">
        <v>3.0</v>
      </c>
      <c r="V40" s="2">
        <v>3.0</v>
      </c>
      <c r="W40" s="2">
        <v>3.0</v>
      </c>
      <c r="X40" s="2">
        <v>3.0</v>
      </c>
      <c r="Y40" s="2">
        <v>3.0</v>
      </c>
      <c r="Z40" s="2">
        <v>3.0</v>
      </c>
      <c r="AA40" s="2">
        <v>3.0</v>
      </c>
      <c r="AB40" s="2">
        <v>3.0</v>
      </c>
      <c r="AC40" s="2">
        <v>3.0</v>
      </c>
      <c r="AD40" s="2">
        <v>3.0</v>
      </c>
      <c r="AE40" s="2">
        <v>3.0</v>
      </c>
      <c r="AF40" s="2">
        <v>2.0</v>
      </c>
      <c r="AG40" s="2">
        <v>3.0</v>
      </c>
      <c r="AH40" s="2">
        <v>3.0</v>
      </c>
      <c r="AI40" s="2">
        <v>3.0</v>
      </c>
      <c r="AJ40" s="2">
        <v>3.0</v>
      </c>
      <c r="AK40" s="2">
        <v>3.0</v>
      </c>
      <c r="AL40" s="2">
        <v>3.0</v>
      </c>
      <c r="AM40" s="2">
        <v>3.0</v>
      </c>
      <c r="AN40" s="2">
        <v>3.0</v>
      </c>
      <c r="AO40" s="2">
        <v>3.0</v>
      </c>
      <c r="AP40" s="2">
        <v>2.0</v>
      </c>
      <c r="AQ40" s="2">
        <v>3.0</v>
      </c>
      <c r="AR40" s="2">
        <v>3.0</v>
      </c>
      <c r="AS40" s="2">
        <v>3.0</v>
      </c>
      <c r="AT40" s="2">
        <v>3.0</v>
      </c>
      <c r="AU40" s="2">
        <v>3.0</v>
      </c>
      <c r="AV40" s="2">
        <v>3.0</v>
      </c>
      <c r="AW40" s="2">
        <v>3.0</v>
      </c>
      <c r="AX40" s="2">
        <v>3.0</v>
      </c>
      <c r="AY40" s="2">
        <v>3.0</v>
      </c>
      <c r="AZ40" s="2">
        <v>3.0</v>
      </c>
      <c r="BA40" s="2">
        <v>3.0</v>
      </c>
      <c r="BB40" s="2">
        <v>3.0</v>
      </c>
      <c r="BC40" s="2">
        <v>3.0</v>
      </c>
      <c r="BD40" s="2">
        <v>3.0</v>
      </c>
      <c r="BE40" s="2">
        <v>3.0</v>
      </c>
      <c r="BF40" s="2">
        <v>3.0</v>
      </c>
      <c r="BG40" s="2">
        <v>3.0</v>
      </c>
      <c r="BH40" s="2">
        <v>3.0</v>
      </c>
      <c r="BI40" s="2">
        <v>3.0</v>
      </c>
      <c r="BJ40" s="2">
        <v>3.0</v>
      </c>
    </row>
    <row r="41">
      <c r="A41" s="1">
        <v>43395.36723068287</v>
      </c>
      <c r="B41" s="2" t="s">
        <v>104</v>
      </c>
      <c r="C41" s="2">
        <v>3.0</v>
      </c>
      <c r="D41" s="2">
        <v>3.0</v>
      </c>
      <c r="E41" s="2">
        <v>2.0</v>
      </c>
      <c r="F41" s="2">
        <v>3.0</v>
      </c>
      <c r="G41" s="2">
        <v>3.0</v>
      </c>
      <c r="H41" s="2">
        <v>2.0</v>
      </c>
      <c r="I41" s="2">
        <v>3.0</v>
      </c>
      <c r="J41" s="2">
        <v>3.0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3.0</v>
      </c>
      <c r="U41" s="2">
        <v>3.0</v>
      </c>
      <c r="V41" s="2">
        <v>3.0</v>
      </c>
      <c r="W41" s="2">
        <v>3.0</v>
      </c>
      <c r="X41" s="2">
        <v>3.0</v>
      </c>
      <c r="Y41" s="2">
        <v>3.0</v>
      </c>
      <c r="Z41" s="2">
        <v>2.0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2.0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2.0</v>
      </c>
      <c r="AP41" s="2">
        <v>3.0</v>
      </c>
      <c r="AQ41" s="2">
        <v>3.0</v>
      </c>
      <c r="AR41" s="2">
        <v>2.0</v>
      </c>
      <c r="AS41" s="2">
        <v>3.0</v>
      </c>
      <c r="AT41" s="2">
        <v>3.0</v>
      </c>
      <c r="AU41" s="2">
        <v>3.0</v>
      </c>
      <c r="AV41" s="2">
        <v>3.0</v>
      </c>
      <c r="AW41" s="2">
        <v>3.0</v>
      </c>
      <c r="AX41" s="2">
        <v>3.0</v>
      </c>
      <c r="AY41" s="2">
        <v>3.0</v>
      </c>
      <c r="AZ41" s="2">
        <v>3.0</v>
      </c>
      <c r="BA41" s="2">
        <v>3.0</v>
      </c>
      <c r="BB41" s="2">
        <v>3.0</v>
      </c>
      <c r="BC41" s="2">
        <v>3.0</v>
      </c>
      <c r="BD41" s="2">
        <v>2.0</v>
      </c>
      <c r="BE41" s="2">
        <v>3.0</v>
      </c>
      <c r="BF41" s="2">
        <v>3.0</v>
      </c>
      <c r="BG41" s="2">
        <v>3.0</v>
      </c>
      <c r="BH41" s="2">
        <v>3.0</v>
      </c>
      <c r="BI41" s="2">
        <v>3.0</v>
      </c>
      <c r="BJ41" s="2">
        <v>3.0</v>
      </c>
    </row>
    <row r="42">
      <c r="A42" s="1">
        <v>43395.481137905095</v>
      </c>
      <c r="B42" s="2" t="s">
        <v>105</v>
      </c>
      <c r="C42" s="2">
        <v>2.0</v>
      </c>
      <c r="D42" s="2">
        <v>2.0</v>
      </c>
      <c r="E42" s="2">
        <v>1.0</v>
      </c>
      <c r="F42" s="2">
        <v>2.0</v>
      </c>
      <c r="G42" s="2">
        <v>2.0</v>
      </c>
      <c r="H42" s="2">
        <v>1.0</v>
      </c>
      <c r="I42" s="2">
        <v>2.0</v>
      </c>
      <c r="J42" s="2">
        <v>2.0</v>
      </c>
      <c r="K42" s="2">
        <v>1.0</v>
      </c>
      <c r="L42" s="2">
        <v>2.0</v>
      </c>
      <c r="M42" s="2">
        <v>3.0</v>
      </c>
      <c r="N42" s="2">
        <v>1.0</v>
      </c>
      <c r="O42" s="2">
        <v>1.0</v>
      </c>
      <c r="P42" s="2">
        <v>2.0</v>
      </c>
      <c r="Q42" s="2">
        <v>1.0</v>
      </c>
      <c r="R42" s="2">
        <v>3.0</v>
      </c>
      <c r="S42" s="2">
        <v>3.0</v>
      </c>
      <c r="T42" s="2">
        <v>1.0</v>
      </c>
      <c r="U42" s="2">
        <v>1.0</v>
      </c>
      <c r="V42" s="2">
        <v>1.0</v>
      </c>
      <c r="W42" s="2">
        <v>2.0</v>
      </c>
      <c r="X42" s="2">
        <v>3.0</v>
      </c>
      <c r="Y42" s="2">
        <v>1.0</v>
      </c>
      <c r="Z42" s="2">
        <v>1.0</v>
      </c>
      <c r="AA42" s="2">
        <v>1.0</v>
      </c>
      <c r="AB42" s="2">
        <v>1.0</v>
      </c>
      <c r="AC42" s="2">
        <v>1.0</v>
      </c>
      <c r="AD42" s="2">
        <v>3.0</v>
      </c>
      <c r="AE42" s="2">
        <v>3.0</v>
      </c>
      <c r="AF42" s="2">
        <v>1.0</v>
      </c>
      <c r="AG42" s="2">
        <v>1.0</v>
      </c>
      <c r="AH42" s="2">
        <v>1.0</v>
      </c>
      <c r="AI42" s="2">
        <v>1.0</v>
      </c>
      <c r="AJ42" s="2">
        <v>2.0</v>
      </c>
      <c r="AK42" s="2">
        <v>3.0</v>
      </c>
      <c r="AL42" s="2">
        <v>1.0</v>
      </c>
      <c r="AM42" s="2">
        <v>1.0</v>
      </c>
      <c r="AN42" s="2">
        <v>3.0</v>
      </c>
      <c r="AO42" s="2">
        <v>1.0</v>
      </c>
      <c r="AP42" s="2">
        <v>3.0</v>
      </c>
      <c r="AQ42" s="2">
        <v>3.0</v>
      </c>
      <c r="AR42" s="2">
        <v>1.0</v>
      </c>
      <c r="AS42" s="2">
        <v>3.0</v>
      </c>
      <c r="AT42" s="2">
        <v>3.0</v>
      </c>
      <c r="AU42" s="2">
        <v>1.0</v>
      </c>
      <c r="AV42" s="2">
        <v>3.0</v>
      </c>
      <c r="AW42" s="2">
        <v>3.0</v>
      </c>
      <c r="AX42" s="2">
        <v>1.0</v>
      </c>
      <c r="AY42" s="2">
        <v>2.0</v>
      </c>
      <c r="AZ42" s="2">
        <v>3.0</v>
      </c>
      <c r="BA42" s="2">
        <v>1.0</v>
      </c>
      <c r="BB42" s="2">
        <v>3.0</v>
      </c>
      <c r="BC42" s="2">
        <v>3.0</v>
      </c>
      <c r="BD42" s="2">
        <v>1.0</v>
      </c>
      <c r="BE42" s="2">
        <v>2.0</v>
      </c>
      <c r="BF42" s="2">
        <v>2.0</v>
      </c>
      <c r="BG42" s="2">
        <v>1.0</v>
      </c>
      <c r="BH42" s="2">
        <v>2.0</v>
      </c>
      <c r="BI42" s="2">
        <v>3.0</v>
      </c>
      <c r="BJ42" s="2">
        <v>1.0</v>
      </c>
    </row>
    <row r="43">
      <c r="A43" s="1">
        <v>43395.54386528935</v>
      </c>
      <c r="B43" s="2" t="s">
        <v>106</v>
      </c>
      <c r="C43" s="2">
        <v>3.0</v>
      </c>
      <c r="D43" s="2">
        <v>3.0</v>
      </c>
      <c r="E43" s="2">
        <v>3.0</v>
      </c>
      <c r="F43" s="2">
        <v>3.0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43395.659517685184</v>
      </c>
      <c r="B44" s="2" t="s">
        <v>107</v>
      </c>
      <c r="C44" s="2">
        <v>3.0</v>
      </c>
      <c r="D44" s="2">
        <v>3.0</v>
      </c>
      <c r="E44" s="2">
        <v>3.0</v>
      </c>
      <c r="F44" s="2">
        <v>3.0</v>
      </c>
      <c r="G44" s="2">
        <v>3.0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3.0</v>
      </c>
      <c r="Q44" s="2">
        <v>3.0</v>
      </c>
      <c r="R44" s="2">
        <v>3.0</v>
      </c>
      <c r="S44" s="2">
        <v>3.0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</row>
    <row r="45">
      <c r="A45" s="1">
        <v>43395.79119614583</v>
      </c>
      <c r="B45" s="2" t="s">
        <v>108</v>
      </c>
      <c r="C45" s="2">
        <v>2.0</v>
      </c>
      <c r="D45" s="2">
        <v>2.0</v>
      </c>
      <c r="E45" s="2">
        <v>2.0</v>
      </c>
      <c r="F45" s="2">
        <v>2.0</v>
      </c>
      <c r="G45" s="2">
        <v>2.0</v>
      </c>
      <c r="H45" s="2">
        <v>2.0</v>
      </c>
      <c r="I45" s="2">
        <v>2.0</v>
      </c>
      <c r="J45" s="2">
        <v>2.0</v>
      </c>
      <c r="K45" s="2">
        <v>2.0</v>
      </c>
      <c r="L45" s="2">
        <v>2.0</v>
      </c>
      <c r="M45" s="2">
        <v>2.0</v>
      </c>
      <c r="N45" s="2">
        <v>2.0</v>
      </c>
      <c r="O45" s="2">
        <v>2.0</v>
      </c>
      <c r="P45" s="2">
        <v>2.0</v>
      </c>
      <c r="Q45" s="2">
        <v>2.0</v>
      </c>
      <c r="R45" s="2">
        <v>2.0</v>
      </c>
      <c r="S45" s="2">
        <v>2.0</v>
      </c>
      <c r="T45" s="2">
        <v>2.0</v>
      </c>
      <c r="U45" s="2">
        <v>2.0</v>
      </c>
      <c r="V45" s="2">
        <v>2.0</v>
      </c>
      <c r="W45" s="2">
        <v>2.0</v>
      </c>
      <c r="X45" s="2">
        <v>2.0</v>
      </c>
      <c r="Y45" s="2">
        <v>2.0</v>
      </c>
      <c r="Z45" s="2">
        <v>2.0</v>
      </c>
      <c r="AA45" s="2">
        <v>2.0</v>
      </c>
      <c r="AB45" s="2">
        <v>2.0</v>
      </c>
      <c r="AC45" s="2">
        <v>2.0</v>
      </c>
      <c r="AD45" s="2">
        <v>2.0</v>
      </c>
      <c r="AE45" s="2">
        <v>2.0</v>
      </c>
      <c r="AF45" s="2">
        <v>2.0</v>
      </c>
      <c r="AG45" s="2">
        <v>2.0</v>
      </c>
      <c r="AH45" s="2">
        <v>2.0</v>
      </c>
      <c r="AI45" s="2">
        <v>2.0</v>
      </c>
      <c r="AJ45" s="2">
        <v>2.0</v>
      </c>
      <c r="AK45" s="2">
        <v>2.0</v>
      </c>
      <c r="AL45" s="2">
        <v>2.0</v>
      </c>
      <c r="AM45" s="2">
        <v>2.0</v>
      </c>
      <c r="AN45" s="2">
        <v>2.0</v>
      </c>
      <c r="AO45" s="2">
        <v>2.0</v>
      </c>
      <c r="AP45" s="2">
        <v>2.0</v>
      </c>
      <c r="AQ45" s="2">
        <v>2.0</v>
      </c>
      <c r="AR45" s="2">
        <v>2.0</v>
      </c>
      <c r="AS45" s="2">
        <v>2.0</v>
      </c>
      <c r="AT45" s="2">
        <v>2.0</v>
      </c>
      <c r="AU45" s="2">
        <v>2.0</v>
      </c>
      <c r="AV45" s="2">
        <v>2.0</v>
      </c>
      <c r="AW45" s="2">
        <v>2.0</v>
      </c>
      <c r="AX45" s="2">
        <v>2.0</v>
      </c>
      <c r="AY45" s="2">
        <v>2.0</v>
      </c>
      <c r="AZ45" s="2">
        <v>2.0</v>
      </c>
      <c r="BA45" s="2">
        <v>2.0</v>
      </c>
      <c r="BB45" s="2">
        <v>2.0</v>
      </c>
      <c r="BC45" s="2">
        <v>2.0</v>
      </c>
      <c r="BD45" s="2">
        <v>2.0</v>
      </c>
      <c r="BE45" s="2">
        <v>2.0</v>
      </c>
      <c r="BF45" s="2">
        <v>2.0</v>
      </c>
      <c r="BG45" s="2">
        <v>2.0</v>
      </c>
      <c r="BH45" s="2">
        <v>2.0</v>
      </c>
      <c r="BI45" s="2">
        <v>2.0</v>
      </c>
      <c r="BJ45" s="2">
        <v>2.0</v>
      </c>
    </row>
    <row r="46">
      <c r="A46" s="1">
        <v>43396.482675046296</v>
      </c>
      <c r="B46" s="2" t="s">
        <v>109</v>
      </c>
      <c r="C46" s="2">
        <v>2.0</v>
      </c>
      <c r="D46" s="2">
        <v>2.0</v>
      </c>
      <c r="E46" s="2">
        <v>2.0</v>
      </c>
      <c r="F46" s="2">
        <v>3.0</v>
      </c>
      <c r="G46" s="2">
        <v>3.0</v>
      </c>
      <c r="H46" s="2">
        <v>1.0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2.0</v>
      </c>
      <c r="O46" s="2">
        <v>3.0</v>
      </c>
      <c r="P46" s="2">
        <v>3.0</v>
      </c>
      <c r="Q46" s="2">
        <v>3.0</v>
      </c>
      <c r="R46" s="2">
        <v>3.0</v>
      </c>
      <c r="S46" s="2">
        <v>2.0</v>
      </c>
      <c r="T46" s="2">
        <v>2.0</v>
      </c>
      <c r="U46" s="2">
        <v>3.0</v>
      </c>
      <c r="V46" s="2">
        <v>2.0</v>
      </c>
      <c r="W46" s="3" t="s">
        <v>87</v>
      </c>
      <c r="X46" s="2">
        <v>3.0</v>
      </c>
      <c r="Y46" s="2">
        <v>3.0</v>
      </c>
      <c r="Z46" s="2">
        <v>2.0</v>
      </c>
      <c r="AA46" s="2">
        <v>3.0</v>
      </c>
      <c r="AB46" s="2">
        <v>2.0</v>
      </c>
      <c r="AC46" s="3" t="s">
        <v>87</v>
      </c>
      <c r="AD46" s="2">
        <v>3.0</v>
      </c>
      <c r="AE46" s="2">
        <v>2.0</v>
      </c>
      <c r="AF46" s="2">
        <v>3.0</v>
      </c>
      <c r="AG46" s="2">
        <v>3.0</v>
      </c>
      <c r="AH46" s="2">
        <v>2.0</v>
      </c>
      <c r="AI46" s="2">
        <v>3.0</v>
      </c>
      <c r="AJ46" s="2">
        <v>3.0</v>
      </c>
      <c r="AK46" s="2">
        <v>3.0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  <c r="AQ46" s="2">
        <v>3.0</v>
      </c>
      <c r="AR46" s="2">
        <v>3.0</v>
      </c>
      <c r="AS46" s="2">
        <v>2.0</v>
      </c>
      <c r="AT46" s="3" t="s">
        <v>87</v>
      </c>
      <c r="AU46" s="2">
        <v>3.0</v>
      </c>
      <c r="AV46" s="2">
        <v>2.0</v>
      </c>
      <c r="AW46" s="2">
        <v>3.0</v>
      </c>
      <c r="AX46" s="2">
        <v>2.0</v>
      </c>
      <c r="AY46" s="2">
        <v>3.0</v>
      </c>
      <c r="AZ46" s="2">
        <v>3.0</v>
      </c>
      <c r="BA46" s="2">
        <v>2.0</v>
      </c>
      <c r="BB46" s="2">
        <v>3.0</v>
      </c>
      <c r="BC46" s="2">
        <v>3.0</v>
      </c>
      <c r="BD46" s="2">
        <v>3.0</v>
      </c>
      <c r="BE46" s="2">
        <v>3.0</v>
      </c>
      <c r="BF46" s="2">
        <v>3.0</v>
      </c>
      <c r="BG46" s="2">
        <v>3.0</v>
      </c>
      <c r="BH46" s="2">
        <v>3.0</v>
      </c>
      <c r="BI46" s="2">
        <v>3.0</v>
      </c>
      <c r="BJ46" s="2">
        <v>3.0</v>
      </c>
    </row>
    <row r="47">
      <c r="A47" s="1">
        <v>43396.50246163194</v>
      </c>
      <c r="B47" s="2" t="s">
        <v>110</v>
      </c>
      <c r="C47" s="2">
        <v>3.0</v>
      </c>
      <c r="D47" s="2">
        <v>3.0</v>
      </c>
      <c r="E47" s="2">
        <v>2.0</v>
      </c>
      <c r="F47" s="2">
        <v>3.0</v>
      </c>
      <c r="G47" s="2">
        <v>3.0</v>
      </c>
      <c r="H47" s="2">
        <v>2.0</v>
      </c>
      <c r="I47" s="2">
        <v>3.0</v>
      </c>
      <c r="J47" s="2">
        <v>3.0</v>
      </c>
      <c r="K47" s="2">
        <v>2.0</v>
      </c>
      <c r="L47" s="2">
        <v>2.0</v>
      </c>
      <c r="M47" s="2">
        <v>3.0</v>
      </c>
      <c r="N47" s="2">
        <v>2.0</v>
      </c>
      <c r="O47" s="2">
        <v>3.0</v>
      </c>
      <c r="P47" s="2">
        <v>3.0</v>
      </c>
      <c r="Q47" s="2">
        <v>2.0</v>
      </c>
      <c r="R47" s="2">
        <v>2.0</v>
      </c>
      <c r="S47" s="2">
        <v>3.0</v>
      </c>
      <c r="T47" s="2">
        <v>2.0</v>
      </c>
      <c r="U47" s="2">
        <v>3.0</v>
      </c>
      <c r="V47" s="2">
        <v>3.0</v>
      </c>
      <c r="W47" s="2">
        <v>2.0</v>
      </c>
      <c r="X47" s="2">
        <v>2.0</v>
      </c>
      <c r="Y47" s="2">
        <v>3.0</v>
      </c>
      <c r="Z47" s="2">
        <v>2.0</v>
      </c>
      <c r="AA47" s="2">
        <v>3.0</v>
      </c>
      <c r="AB47" s="2">
        <v>3.0</v>
      </c>
      <c r="AC47" s="2">
        <v>2.0</v>
      </c>
      <c r="AD47" s="2">
        <v>2.0</v>
      </c>
      <c r="AE47" s="2">
        <v>3.0</v>
      </c>
      <c r="AF47" s="2">
        <v>2.0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2.0</v>
      </c>
      <c r="AM47" s="2">
        <v>3.0</v>
      </c>
      <c r="AN47" s="2">
        <v>3.0</v>
      </c>
      <c r="AO47" s="2">
        <v>2.0</v>
      </c>
      <c r="AP47" s="2">
        <v>2.0</v>
      </c>
      <c r="AQ47" s="2">
        <v>3.0</v>
      </c>
      <c r="AR47" s="2">
        <v>2.0</v>
      </c>
      <c r="AS47" s="2">
        <v>3.0</v>
      </c>
      <c r="AT47" s="2">
        <v>3.0</v>
      </c>
      <c r="AU47" s="2">
        <v>2.0</v>
      </c>
      <c r="AV47" s="2">
        <v>2.0</v>
      </c>
      <c r="AW47" s="2">
        <v>3.0</v>
      </c>
      <c r="AX47" s="2">
        <v>2.0</v>
      </c>
      <c r="AY47" s="2">
        <v>3.0</v>
      </c>
      <c r="AZ47" s="2">
        <v>3.0</v>
      </c>
      <c r="BA47" s="2">
        <v>2.0</v>
      </c>
      <c r="BB47" s="2">
        <v>2.0</v>
      </c>
      <c r="BC47" s="2">
        <v>3.0</v>
      </c>
      <c r="BD47" s="2">
        <v>1.0</v>
      </c>
      <c r="BE47" s="2">
        <v>3.0</v>
      </c>
      <c r="BF47" s="2">
        <v>2.0</v>
      </c>
      <c r="BG47" s="2">
        <v>2.0</v>
      </c>
      <c r="BH47" s="2">
        <v>2.0</v>
      </c>
      <c r="BI47" s="2">
        <v>3.0</v>
      </c>
      <c r="BJ47" s="2">
        <v>2.0</v>
      </c>
    </row>
    <row r="48">
      <c r="A48" s="1">
        <v>43396.50966085648</v>
      </c>
      <c r="B48" s="2" t="s">
        <v>111</v>
      </c>
      <c r="C48" s="2">
        <v>3.0</v>
      </c>
      <c r="D48" s="2">
        <v>2.0</v>
      </c>
      <c r="E48" s="2">
        <v>3.0</v>
      </c>
      <c r="F48" s="2">
        <v>3.0</v>
      </c>
      <c r="G48" s="2">
        <v>3.0</v>
      </c>
      <c r="H48" s="2">
        <v>2.0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2.0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3.0</v>
      </c>
      <c r="W48" s="2">
        <v>3.0</v>
      </c>
      <c r="X48" s="2">
        <v>2.0</v>
      </c>
      <c r="Y48" s="2">
        <v>3.0</v>
      </c>
      <c r="Z48" s="2">
        <v>3.0</v>
      </c>
      <c r="AA48" s="2">
        <v>2.0</v>
      </c>
      <c r="AB48" s="2">
        <v>3.0</v>
      </c>
      <c r="AC48" s="2">
        <v>3.0</v>
      </c>
      <c r="AD48" s="2">
        <v>3.0</v>
      </c>
      <c r="AE48" s="2">
        <v>2.0</v>
      </c>
      <c r="AF48" s="2">
        <v>3.0</v>
      </c>
      <c r="AG48" s="2">
        <v>3.0</v>
      </c>
      <c r="AH48" s="2">
        <v>3.0</v>
      </c>
      <c r="AI48" s="2">
        <v>3.0</v>
      </c>
      <c r="AJ48" s="2">
        <v>2.0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  <c r="AQ48" s="2">
        <v>3.0</v>
      </c>
      <c r="AR48" s="2">
        <v>3.0</v>
      </c>
      <c r="AS48" s="2">
        <v>3.0</v>
      </c>
      <c r="AT48" s="2">
        <v>3.0</v>
      </c>
      <c r="AU48" s="2">
        <v>3.0</v>
      </c>
      <c r="AV48" s="2">
        <v>2.0</v>
      </c>
      <c r="AW48" s="2">
        <v>3.0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3.0</v>
      </c>
      <c r="BG48" s="2">
        <v>1.0</v>
      </c>
      <c r="BH48" s="2">
        <v>3.0</v>
      </c>
      <c r="BI48" s="2">
        <v>3.0</v>
      </c>
      <c r="BJ48" s="2">
        <v>3.0</v>
      </c>
    </row>
    <row r="49">
      <c r="A49" s="1">
        <v>43396.62733046296</v>
      </c>
      <c r="B49" s="2" t="s">
        <v>112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3.0</v>
      </c>
      <c r="AT49" s="2">
        <v>3.0</v>
      </c>
      <c r="AU49" s="2">
        <v>3.0</v>
      </c>
      <c r="AV49" s="2">
        <v>3.0</v>
      </c>
      <c r="AW49" s="2">
        <v>3.0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</row>
    <row r="50">
      <c r="A50" s="1">
        <v>43396.627825324074</v>
      </c>
      <c r="B50" s="2" t="s">
        <v>113</v>
      </c>
      <c r="C50" s="2">
        <v>3.0</v>
      </c>
      <c r="D50" s="2">
        <v>3.0</v>
      </c>
      <c r="E50" s="2">
        <v>2.0</v>
      </c>
      <c r="F50" s="2">
        <v>2.0</v>
      </c>
      <c r="G50" s="2">
        <v>3.0</v>
      </c>
      <c r="H50" s="2">
        <v>1.0</v>
      </c>
      <c r="I50" s="2">
        <v>3.0</v>
      </c>
      <c r="J50" s="2">
        <v>3.0</v>
      </c>
      <c r="K50" s="2">
        <v>3.0</v>
      </c>
      <c r="L50" s="2">
        <v>3.0</v>
      </c>
      <c r="M50" s="2">
        <v>3.0</v>
      </c>
      <c r="N50" s="2">
        <v>2.0</v>
      </c>
      <c r="O50" s="2">
        <v>3.0</v>
      </c>
      <c r="P50" s="2">
        <v>3.0</v>
      </c>
      <c r="Q50" s="2">
        <v>3.0</v>
      </c>
      <c r="R50" s="2">
        <v>2.0</v>
      </c>
      <c r="S50" s="2">
        <v>2.0</v>
      </c>
      <c r="T50" s="2">
        <v>1.0</v>
      </c>
      <c r="U50" s="2">
        <v>2.0</v>
      </c>
      <c r="V50" s="2">
        <v>2.0</v>
      </c>
      <c r="W50" s="2">
        <v>3.0</v>
      </c>
      <c r="X50" s="2">
        <v>3.0</v>
      </c>
      <c r="Y50" s="2">
        <v>2.0</v>
      </c>
      <c r="Z50" s="2">
        <v>1.0</v>
      </c>
      <c r="AA50" s="2">
        <v>3.0</v>
      </c>
      <c r="AB50" s="2">
        <v>3.0</v>
      </c>
      <c r="AC50" s="2">
        <v>1.0</v>
      </c>
      <c r="AD50" s="2">
        <v>2.0</v>
      </c>
      <c r="AE50" s="2">
        <v>3.0</v>
      </c>
      <c r="AF50" s="2">
        <v>1.0</v>
      </c>
      <c r="AG50" s="2">
        <v>3.0</v>
      </c>
      <c r="AH50" s="2">
        <v>3.0</v>
      </c>
      <c r="AI50" s="2">
        <v>3.0</v>
      </c>
      <c r="AJ50" s="2">
        <v>1.0</v>
      </c>
      <c r="AK50" s="2">
        <v>2.0</v>
      </c>
      <c r="AL50" s="2">
        <v>1.0</v>
      </c>
      <c r="AM50" s="2">
        <v>3.0</v>
      </c>
      <c r="AN50" s="2">
        <v>3.0</v>
      </c>
      <c r="AO50" s="2">
        <v>3.0</v>
      </c>
      <c r="AP50" s="2">
        <v>2.0</v>
      </c>
      <c r="AQ50" s="2">
        <v>3.0</v>
      </c>
      <c r="AR50" s="2">
        <v>2.0</v>
      </c>
      <c r="AS50" s="2">
        <v>3.0</v>
      </c>
      <c r="AT50" s="2">
        <v>3.0</v>
      </c>
      <c r="AU50" s="2">
        <v>2.0</v>
      </c>
      <c r="AV50" s="2">
        <v>2.0</v>
      </c>
      <c r="AW50" s="2">
        <v>3.0</v>
      </c>
      <c r="AX50" s="2">
        <v>1.0</v>
      </c>
      <c r="AY50" s="2">
        <v>2.0</v>
      </c>
      <c r="AZ50" s="2">
        <v>3.0</v>
      </c>
      <c r="BA50" s="2">
        <v>2.0</v>
      </c>
      <c r="BB50" s="2">
        <v>1.0</v>
      </c>
      <c r="BC50" s="2">
        <v>3.0</v>
      </c>
      <c r="BD50" s="2">
        <v>1.0</v>
      </c>
      <c r="BE50" s="2">
        <v>3.0</v>
      </c>
      <c r="BF50" s="2">
        <v>3.0</v>
      </c>
      <c r="BG50" s="2">
        <v>2.0</v>
      </c>
      <c r="BH50" s="2">
        <v>3.0</v>
      </c>
      <c r="BI50" s="2">
        <v>3.0</v>
      </c>
      <c r="BJ50" s="2">
        <v>3.0</v>
      </c>
    </row>
    <row r="51">
      <c r="A51" s="1">
        <v>43396.64068190972</v>
      </c>
      <c r="B51" s="2" t="s">
        <v>114</v>
      </c>
      <c r="C51" s="2">
        <v>2.0</v>
      </c>
      <c r="D51" s="2">
        <v>3.0</v>
      </c>
      <c r="E51" s="2">
        <v>2.0</v>
      </c>
      <c r="F51" s="2">
        <v>3.0</v>
      </c>
      <c r="G51" s="2">
        <v>3.0</v>
      </c>
      <c r="H51" s="2">
        <v>2.0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2.0</v>
      </c>
      <c r="V51" s="2">
        <v>2.0</v>
      </c>
      <c r="W51" s="2">
        <v>3.0</v>
      </c>
      <c r="X51" s="2">
        <v>3.0</v>
      </c>
      <c r="Y51" s="2">
        <v>2.0</v>
      </c>
      <c r="Z51" s="2">
        <v>2.0</v>
      </c>
      <c r="AA51" s="2">
        <v>2.0</v>
      </c>
      <c r="AB51" s="2">
        <v>2.0</v>
      </c>
      <c r="AC51" s="2">
        <v>2.0</v>
      </c>
      <c r="AD51" s="2">
        <v>2.0</v>
      </c>
      <c r="AE51" s="2">
        <v>2.0</v>
      </c>
      <c r="AF51" s="2">
        <v>2.0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2.0</v>
      </c>
      <c r="AS51" s="2">
        <v>2.0</v>
      </c>
      <c r="AT51" s="2">
        <v>2.0</v>
      </c>
      <c r="AU51" s="2">
        <v>2.0</v>
      </c>
      <c r="AV51" s="2">
        <v>2.0</v>
      </c>
      <c r="AW51" s="2">
        <v>2.0</v>
      </c>
      <c r="AX51" s="2">
        <v>2.0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3.0</v>
      </c>
      <c r="BJ51" s="2">
        <v>3.0</v>
      </c>
    </row>
    <row r="52">
      <c r="A52" s="1">
        <v>43396.86454596065</v>
      </c>
      <c r="B52" s="2" t="s">
        <v>115</v>
      </c>
      <c r="C52" s="2">
        <v>3.0</v>
      </c>
      <c r="D52" s="2">
        <v>3.0</v>
      </c>
      <c r="E52" s="2">
        <v>2.0</v>
      </c>
      <c r="F52" s="2">
        <v>3.0</v>
      </c>
      <c r="G52" s="2">
        <v>2.0</v>
      </c>
      <c r="H52" s="2">
        <v>2.0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2.0</v>
      </c>
      <c r="S52" s="2">
        <v>2.0</v>
      </c>
      <c r="T52" s="2">
        <v>2.0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2.0</v>
      </c>
      <c r="AA52" s="2">
        <v>3.0</v>
      </c>
      <c r="AB52" s="2">
        <v>3.0</v>
      </c>
      <c r="AC52" s="2">
        <v>2.0</v>
      </c>
      <c r="AD52" s="2">
        <v>2.0</v>
      </c>
      <c r="AE52" s="2">
        <v>3.0</v>
      </c>
      <c r="AF52" s="2">
        <v>2.0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2.0</v>
      </c>
      <c r="AM52" s="2">
        <v>3.0</v>
      </c>
      <c r="AN52" s="2">
        <v>2.0</v>
      </c>
      <c r="AO52" s="2">
        <v>2.0</v>
      </c>
      <c r="AP52" s="2">
        <v>3.0</v>
      </c>
      <c r="AQ52" s="2">
        <v>3.0</v>
      </c>
      <c r="AR52" s="2">
        <v>2.0</v>
      </c>
      <c r="AS52" s="2">
        <v>3.0</v>
      </c>
      <c r="AT52" s="2">
        <v>2.0</v>
      </c>
      <c r="AU52" s="2">
        <v>2.0</v>
      </c>
      <c r="AV52" s="2">
        <v>3.0</v>
      </c>
      <c r="AW52" s="2">
        <v>3.0</v>
      </c>
      <c r="AX52" s="2">
        <v>2.0</v>
      </c>
      <c r="AY52" s="2">
        <v>3.0</v>
      </c>
      <c r="AZ52" s="2">
        <v>3.0</v>
      </c>
      <c r="BA52" s="2">
        <v>3.0</v>
      </c>
      <c r="BB52" s="2">
        <v>2.0</v>
      </c>
      <c r="BC52" s="2">
        <v>3.0</v>
      </c>
      <c r="BD52" s="2">
        <v>2.0</v>
      </c>
      <c r="BE52" s="2">
        <v>3.0</v>
      </c>
      <c r="BF52" s="2">
        <v>2.0</v>
      </c>
      <c r="BG52" s="2">
        <v>2.0</v>
      </c>
      <c r="BH52" s="2">
        <v>3.0</v>
      </c>
      <c r="BI52" s="2">
        <v>3.0</v>
      </c>
      <c r="BJ52" s="2">
        <v>2.0</v>
      </c>
    </row>
    <row r="53">
      <c r="A53" s="1">
        <v>43396.873199837966</v>
      </c>
      <c r="B53" s="2" t="s">
        <v>116</v>
      </c>
      <c r="C53" s="2">
        <v>3.0</v>
      </c>
      <c r="D53" s="2">
        <v>3.0</v>
      </c>
      <c r="E53" s="2">
        <v>2.0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2.0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2.0</v>
      </c>
      <c r="BH53" s="2">
        <v>3.0</v>
      </c>
      <c r="BI53" s="2">
        <v>3.0</v>
      </c>
      <c r="BJ53" s="2">
        <v>2.0</v>
      </c>
    </row>
    <row r="54">
      <c r="A54" s="1">
        <v>43396.993136087964</v>
      </c>
      <c r="B54" s="2" t="s">
        <v>117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3.0</v>
      </c>
      <c r="AQ54" s="2">
        <v>3.0</v>
      </c>
      <c r="AR54" s="2">
        <v>3.0</v>
      </c>
      <c r="AS54" s="2">
        <v>3.0</v>
      </c>
      <c r="AT54" s="2">
        <v>3.0</v>
      </c>
      <c r="AU54" s="2">
        <v>3.0</v>
      </c>
      <c r="AV54" s="2">
        <v>3.0</v>
      </c>
      <c r="AW54" s="2">
        <v>3.0</v>
      </c>
      <c r="AX54" s="2">
        <v>3.0</v>
      </c>
      <c r="AY54" s="2">
        <v>3.0</v>
      </c>
      <c r="AZ54" s="2">
        <v>3.0</v>
      </c>
      <c r="BA54" s="2">
        <v>3.0</v>
      </c>
      <c r="BB54" s="2">
        <v>3.0</v>
      </c>
      <c r="BC54" s="2">
        <v>3.0</v>
      </c>
      <c r="BD54" s="2">
        <v>3.0</v>
      </c>
      <c r="BE54" s="2">
        <v>3.0</v>
      </c>
      <c r="BF54" s="2">
        <v>3.0</v>
      </c>
      <c r="BG54" s="2">
        <v>3.0</v>
      </c>
      <c r="BH54" s="2">
        <v>3.0</v>
      </c>
      <c r="BI54" s="2">
        <v>3.0</v>
      </c>
      <c r="BJ54" s="2">
        <v>3.0</v>
      </c>
    </row>
    <row r="55">
      <c r="A55" s="1">
        <v>43397.509314097224</v>
      </c>
      <c r="B55" s="2" t="s">
        <v>118</v>
      </c>
      <c r="C55" s="2">
        <v>2.0</v>
      </c>
      <c r="D55" s="2">
        <v>3.0</v>
      </c>
      <c r="E55" s="2">
        <v>1.0</v>
      </c>
      <c r="F55" s="2">
        <v>3.0</v>
      </c>
      <c r="G55" s="2">
        <v>2.0</v>
      </c>
      <c r="H55" s="2">
        <v>3.0</v>
      </c>
      <c r="I55" s="2">
        <v>3.0</v>
      </c>
      <c r="J55" s="2">
        <v>3.0</v>
      </c>
      <c r="K55" s="2">
        <v>3.0</v>
      </c>
      <c r="L55" s="2">
        <v>3.0</v>
      </c>
      <c r="M55" s="2">
        <v>3.0</v>
      </c>
      <c r="N55" s="2">
        <v>3.0</v>
      </c>
      <c r="O55" s="2">
        <v>3.0</v>
      </c>
      <c r="P55" s="2">
        <v>3.0</v>
      </c>
      <c r="Q55" s="2">
        <v>3.0</v>
      </c>
      <c r="R55" s="2">
        <v>2.0</v>
      </c>
      <c r="S55" s="2">
        <v>1.0</v>
      </c>
      <c r="T55" s="2">
        <v>1.0</v>
      </c>
      <c r="U55" s="2">
        <v>1.0</v>
      </c>
      <c r="V55" s="2">
        <v>1.0</v>
      </c>
      <c r="W55" s="2">
        <v>3.0</v>
      </c>
      <c r="X55" s="2">
        <v>3.0</v>
      </c>
      <c r="Y55" s="2">
        <v>1.0</v>
      </c>
      <c r="Z55" s="2">
        <v>2.0</v>
      </c>
      <c r="AA55" s="2">
        <v>3.0</v>
      </c>
      <c r="AB55" s="2">
        <v>3.0</v>
      </c>
      <c r="AC55" s="2">
        <v>1.0</v>
      </c>
      <c r="AD55" s="2">
        <v>1.0</v>
      </c>
      <c r="AE55" s="2">
        <v>3.0</v>
      </c>
      <c r="AF55" s="2">
        <v>2.0</v>
      </c>
      <c r="AG55" s="2">
        <v>3.0</v>
      </c>
      <c r="AH55" s="2">
        <v>3.0</v>
      </c>
      <c r="AI55" s="2">
        <v>2.0</v>
      </c>
      <c r="AJ55" s="2">
        <v>2.0</v>
      </c>
      <c r="AK55" s="2">
        <v>3.0</v>
      </c>
      <c r="AL55" s="2">
        <v>2.0</v>
      </c>
      <c r="AM55" s="2">
        <v>3.0</v>
      </c>
      <c r="AN55" s="2">
        <v>3.0</v>
      </c>
      <c r="AO55" s="2">
        <v>1.0</v>
      </c>
      <c r="AP55" s="2">
        <v>2.0</v>
      </c>
      <c r="AQ55" s="2">
        <v>3.0</v>
      </c>
      <c r="AR55" s="2">
        <v>3.0</v>
      </c>
      <c r="AS55" s="2">
        <v>3.0</v>
      </c>
      <c r="AT55" s="2">
        <v>2.0</v>
      </c>
      <c r="AU55" s="2">
        <v>1.0</v>
      </c>
      <c r="AV55" s="2">
        <v>2.0</v>
      </c>
      <c r="AW55" s="2">
        <v>2.0</v>
      </c>
      <c r="AX55" s="2">
        <v>3.0</v>
      </c>
      <c r="AY55" s="2">
        <v>2.0</v>
      </c>
      <c r="AZ55" s="2">
        <v>1.0</v>
      </c>
      <c r="BA55" s="2">
        <v>3.0</v>
      </c>
      <c r="BB55" s="2">
        <v>2.0</v>
      </c>
      <c r="BC55" s="2">
        <v>3.0</v>
      </c>
      <c r="BD55" s="2">
        <v>2.0</v>
      </c>
      <c r="BE55" s="2">
        <v>3.0</v>
      </c>
      <c r="BF55" s="2">
        <v>2.0</v>
      </c>
      <c r="BG55" s="2">
        <v>3.0</v>
      </c>
      <c r="BH55" s="2">
        <v>2.0</v>
      </c>
      <c r="BI55" s="2">
        <v>3.0</v>
      </c>
      <c r="BJ55" s="2">
        <v>3.0</v>
      </c>
    </row>
    <row r="56">
      <c r="A56" s="1">
        <v>43397.601780185185</v>
      </c>
      <c r="B56" s="2" t="s">
        <v>119</v>
      </c>
      <c r="C56" s="2">
        <v>3.0</v>
      </c>
      <c r="D56" s="2">
        <v>3.0</v>
      </c>
      <c r="E56" s="2">
        <v>3.0</v>
      </c>
      <c r="F56" s="2">
        <v>3.0</v>
      </c>
      <c r="G56" s="2">
        <v>3.0</v>
      </c>
      <c r="H56" s="2">
        <v>3.0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3.0</v>
      </c>
      <c r="Q56" s="2">
        <v>3.0</v>
      </c>
      <c r="R56" s="2">
        <v>3.0</v>
      </c>
      <c r="S56" s="2">
        <v>3.0</v>
      </c>
      <c r="T56" s="2">
        <v>3.0</v>
      </c>
      <c r="U56" s="2">
        <v>3.0</v>
      </c>
      <c r="V56" s="2">
        <v>3.0</v>
      </c>
      <c r="W56" s="2">
        <v>3.0</v>
      </c>
      <c r="X56" s="2">
        <v>3.0</v>
      </c>
      <c r="Y56" s="2">
        <v>3.0</v>
      </c>
      <c r="Z56" s="2">
        <v>3.0</v>
      </c>
      <c r="AA56" s="2">
        <v>3.0</v>
      </c>
      <c r="AB56" s="2">
        <v>3.0</v>
      </c>
      <c r="AC56" s="2">
        <v>3.0</v>
      </c>
      <c r="AD56" s="2">
        <v>3.0</v>
      </c>
      <c r="AE56" s="2">
        <v>3.0</v>
      </c>
      <c r="AF56" s="2">
        <v>3.0</v>
      </c>
      <c r="AG56" s="2">
        <v>3.0</v>
      </c>
      <c r="AH56" s="2">
        <v>3.0</v>
      </c>
      <c r="AI56" s="2">
        <v>3.0</v>
      </c>
      <c r="AJ56" s="2">
        <v>3.0</v>
      </c>
      <c r="AK56" s="2">
        <v>3.0</v>
      </c>
      <c r="AL56" s="2">
        <v>3.0</v>
      </c>
      <c r="AM56" s="2">
        <v>3.0</v>
      </c>
      <c r="AN56" s="2">
        <v>3.0</v>
      </c>
      <c r="AO56" s="2">
        <v>3.0</v>
      </c>
      <c r="AP56" s="2">
        <v>3.0</v>
      </c>
      <c r="AQ56" s="2">
        <v>3.0</v>
      </c>
      <c r="AR56" s="2">
        <v>3.0</v>
      </c>
      <c r="AS56" s="2">
        <v>3.0</v>
      </c>
      <c r="AT56" s="2">
        <v>3.0</v>
      </c>
      <c r="AU56" s="2">
        <v>3.0</v>
      </c>
      <c r="AV56" s="2">
        <v>3.0</v>
      </c>
      <c r="AW56" s="2">
        <v>3.0</v>
      </c>
      <c r="AX56" s="2">
        <v>3.0</v>
      </c>
      <c r="AY56" s="2">
        <v>3.0</v>
      </c>
      <c r="AZ56" s="2">
        <v>3.0</v>
      </c>
      <c r="BA56" s="2">
        <v>3.0</v>
      </c>
      <c r="BB56" s="2">
        <v>3.0</v>
      </c>
      <c r="BC56" s="2">
        <v>3.0</v>
      </c>
      <c r="BD56" s="2">
        <v>3.0</v>
      </c>
      <c r="BE56" s="2">
        <v>3.0</v>
      </c>
      <c r="BF56" s="2">
        <v>3.0</v>
      </c>
      <c r="BG56" s="2">
        <v>3.0</v>
      </c>
      <c r="BH56" s="2">
        <v>3.0</v>
      </c>
      <c r="BI56" s="2">
        <v>3.0</v>
      </c>
      <c r="BJ56" s="2">
        <v>3.0</v>
      </c>
    </row>
    <row r="57">
      <c r="A57" s="1">
        <v>43397.65170971065</v>
      </c>
      <c r="B57" s="2" t="s">
        <v>120</v>
      </c>
      <c r="C57" s="2">
        <v>3.0</v>
      </c>
      <c r="D57" s="2">
        <v>3.0</v>
      </c>
      <c r="E57" s="2">
        <v>3.0</v>
      </c>
      <c r="F57" s="2">
        <v>3.0</v>
      </c>
      <c r="G57" s="2">
        <v>3.0</v>
      </c>
      <c r="H57" s="2">
        <v>3.0</v>
      </c>
      <c r="I57" s="2">
        <v>3.0</v>
      </c>
      <c r="J57" s="2">
        <v>3.0</v>
      </c>
      <c r="K57" s="2">
        <v>3.0</v>
      </c>
      <c r="L57" s="2">
        <v>3.0</v>
      </c>
      <c r="M57" s="2">
        <v>3.0</v>
      </c>
      <c r="N57" s="2">
        <v>3.0</v>
      </c>
      <c r="O57" s="2">
        <v>3.0</v>
      </c>
      <c r="P57" s="2">
        <v>3.0</v>
      </c>
      <c r="Q57" s="2">
        <v>3.0</v>
      </c>
      <c r="R57" s="2">
        <v>3.0</v>
      </c>
      <c r="S57" s="2">
        <v>3.0</v>
      </c>
      <c r="T57" s="2">
        <v>3.0</v>
      </c>
      <c r="U57" s="2">
        <v>3.0</v>
      </c>
      <c r="V57" s="2">
        <v>3.0</v>
      </c>
      <c r="W57" s="2">
        <v>3.0</v>
      </c>
      <c r="X57" s="2">
        <v>3.0</v>
      </c>
      <c r="Y57" s="2">
        <v>3.0</v>
      </c>
      <c r="Z57" s="2">
        <v>3.0</v>
      </c>
      <c r="AA57" s="2">
        <v>3.0</v>
      </c>
      <c r="AB57" s="2">
        <v>3.0</v>
      </c>
      <c r="AC57" s="2">
        <v>3.0</v>
      </c>
      <c r="AD57" s="2">
        <v>3.0</v>
      </c>
      <c r="AE57" s="2">
        <v>3.0</v>
      </c>
      <c r="AF57" s="2">
        <v>3.0</v>
      </c>
      <c r="AG57" s="2">
        <v>3.0</v>
      </c>
      <c r="AH57" s="2">
        <v>3.0</v>
      </c>
      <c r="AI57" s="2">
        <v>3.0</v>
      </c>
      <c r="AJ57" s="2">
        <v>3.0</v>
      </c>
      <c r="AK57" s="2">
        <v>3.0</v>
      </c>
      <c r="AL57" s="2">
        <v>3.0</v>
      </c>
      <c r="AM57" s="2">
        <v>3.0</v>
      </c>
      <c r="AN57" s="2">
        <v>3.0</v>
      </c>
      <c r="AO57" s="2">
        <v>3.0</v>
      </c>
      <c r="AP57" s="2">
        <v>3.0</v>
      </c>
      <c r="AQ57" s="2">
        <v>3.0</v>
      </c>
      <c r="AR57" s="2">
        <v>3.0</v>
      </c>
      <c r="AS57" s="2">
        <v>3.0</v>
      </c>
      <c r="AT57" s="2">
        <v>3.0</v>
      </c>
      <c r="AU57" s="2">
        <v>3.0</v>
      </c>
      <c r="AV57" s="2">
        <v>3.0</v>
      </c>
      <c r="AW57" s="2">
        <v>3.0</v>
      </c>
      <c r="AX57" s="2">
        <v>3.0</v>
      </c>
      <c r="AY57" s="2">
        <v>3.0</v>
      </c>
      <c r="AZ57" s="2">
        <v>3.0</v>
      </c>
      <c r="BA57" s="2">
        <v>3.0</v>
      </c>
      <c r="BB57" s="2">
        <v>3.0</v>
      </c>
      <c r="BC57" s="2">
        <v>3.0</v>
      </c>
      <c r="BD57" s="2">
        <v>3.0</v>
      </c>
      <c r="BE57" s="2">
        <v>3.0</v>
      </c>
      <c r="BF57" s="2">
        <v>3.0</v>
      </c>
      <c r="BG57" s="2">
        <v>3.0</v>
      </c>
      <c r="BH57" s="2">
        <v>3.0</v>
      </c>
      <c r="BI57" s="2">
        <v>3.0</v>
      </c>
      <c r="BJ57" s="2">
        <v>3.0</v>
      </c>
    </row>
    <row r="58">
      <c r="A58" s="1">
        <v>43397.669506446764</v>
      </c>
      <c r="B58" s="2" t="s">
        <v>121</v>
      </c>
      <c r="C58" s="2">
        <v>3.0</v>
      </c>
      <c r="D58" s="2">
        <v>3.0</v>
      </c>
      <c r="E58" s="2">
        <v>3.0</v>
      </c>
      <c r="F58" s="2">
        <v>3.0</v>
      </c>
      <c r="G58" s="2">
        <v>3.0</v>
      </c>
      <c r="H58" s="2">
        <v>3.0</v>
      </c>
      <c r="I58" s="2">
        <v>3.0</v>
      </c>
      <c r="J58" s="2">
        <v>3.0</v>
      </c>
      <c r="K58" s="2">
        <v>3.0</v>
      </c>
      <c r="L58" s="2">
        <v>3.0</v>
      </c>
      <c r="M58" s="2">
        <v>3.0</v>
      </c>
      <c r="N58" s="2">
        <v>3.0</v>
      </c>
      <c r="O58" s="2">
        <v>3.0</v>
      </c>
      <c r="P58" s="2">
        <v>3.0</v>
      </c>
      <c r="Q58" s="2">
        <v>3.0</v>
      </c>
      <c r="R58" s="2">
        <v>3.0</v>
      </c>
      <c r="S58" s="2">
        <v>3.0</v>
      </c>
      <c r="T58" s="2">
        <v>3.0</v>
      </c>
      <c r="U58" s="2">
        <v>3.0</v>
      </c>
      <c r="V58" s="2">
        <v>3.0</v>
      </c>
      <c r="W58" s="2">
        <v>3.0</v>
      </c>
      <c r="X58" s="2">
        <v>3.0</v>
      </c>
      <c r="Y58" s="2">
        <v>3.0</v>
      </c>
      <c r="Z58" s="2">
        <v>3.0</v>
      </c>
      <c r="AA58" s="2">
        <v>3.0</v>
      </c>
      <c r="AB58" s="2">
        <v>3.0</v>
      </c>
      <c r="AC58" s="2">
        <v>3.0</v>
      </c>
      <c r="AD58" s="2">
        <v>3.0</v>
      </c>
      <c r="AE58" s="2">
        <v>3.0</v>
      </c>
      <c r="AF58" s="2">
        <v>3.0</v>
      </c>
      <c r="AG58" s="2">
        <v>3.0</v>
      </c>
      <c r="AH58" s="2">
        <v>3.0</v>
      </c>
      <c r="AI58" s="2">
        <v>3.0</v>
      </c>
      <c r="AJ58" s="2">
        <v>3.0</v>
      </c>
      <c r="AK58" s="2">
        <v>3.0</v>
      </c>
      <c r="AL58" s="2">
        <v>3.0</v>
      </c>
      <c r="AM58" s="2">
        <v>3.0</v>
      </c>
      <c r="AN58" s="2">
        <v>3.0</v>
      </c>
      <c r="AO58" s="2">
        <v>3.0</v>
      </c>
      <c r="AP58" s="2">
        <v>3.0</v>
      </c>
      <c r="AQ58" s="2">
        <v>3.0</v>
      </c>
      <c r="AR58" s="2">
        <v>3.0</v>
      </c>
      <c r="AS58" s="2">
        <v>3.0</v>
      </c>
      <c r="AT58" s="2">
        <v>3.0</v>
      </c>
      <c r="AU58" s="2">
        <v>3.0</v>
      </c>
      <c r="AV58" s="2">
        <v>3.0</v>
      </c>
      <c r="AW58" s="2">
        <v>3.0</v>
      </c>
      <c r="AX58" s="2">
        <v>3.0</v>
      </c>
      <c r="AY58" s="2">
        <v>3.0</v>
      </c>
      <c r="AZ58" s="2">
        <v>3.0</v>
      </c>
      <c r="BA58" s="2">
        <v>3.0</v>
      </c>
      <c r="BB58" s="2">
        <v>3.0</v>
      </c>
      <c r="BC58" s="2">
        <v>3.0</v>
      </c>
      <c r="BD58" s="2">
        <v>3.0</v>
      </c>
      <c r="BE58" s="2">
        <v>3.0</v>
      </c>
      <c r="BF58" s="2">
        <v>3.0</v>
      </c>
      <c r="BG58" s="2">
        <v>3.0</v>
      </c>
      <c r="BH58" s="2">
        <v>3.0</v>
      </c>
      <c r="BI58" s="2">
        <v>3.0</v>
      </c>
      <c r="BJ58" s="2">
        <v>3.0</v>
      </c>
    </row>
    <row r="59">
      <c r="A59" s="1">
        <v>43397.67696599537</v>
      </c>
      <c r="B59" s="2" t="s">
        <v>128</v>
      </c>
      <c r="C59" s="2">
        <v>3.0</v>
      </c>
      <c r="D59" s="2">
        <v>3.0</v>
      </c>
      <c r="E59" s="2">
        <v>2.0</v>
      </c>
      <c r="F59" s="2">
        <v>2.0</v>
      </c>
      <c r="G59" s="2">
        <v>2.0</v>
      </c>
      <c r="H59" s="2">
        <v>2.0</v>
      </c>
      <c r="I59" s="2">
        <v>3.0</v>
      </c>
      <c r="J59" s="2">
        <v>3.0</v>
      </c>
      <c r="K59" s="2">
        <v>2.0</v>
      </c>
      <c r="L59" s="2">
        <v>3.0</v>
      </c>
      <c r="M59" s="2">
        <v>3.0</v>
      </c>
      <c r="N59" s="2">
        <v>3.0</v>
      </c>
      <c r="O59" s="2">
        <v>2.0</v>
      </c>
      <c r="P59" s="2">
        <v>2.0</v>
      </c>
      <c r="Q59" s="2">
        <v>2.0</v>
      </c>
      <c r="R59" s="2">
        <v>3.0</v>
      </c>
      <c r="S59" s="2">
        <v>2.0</v>
      </c>
      <c r="T59" s="2">
        <v>2.0</v>
      </c>
      <c r="U59" s="2">
        <v>2.0</v>
      </c>
      <c r="V59" s="2">
        <v>2.0</v>
      </c>
      <c r="W59" s="2">
        <v>3.0</v>
      </c>
      <c r="X59" s="2">
        <v>3.0</v>
      </c>
      <c r="Y59" s="2">
        <v>2.0</v>
      </c>
      <c r="Z59" s="2">
        <v>1.0</v>
      </c>
      <c r="AA59" s="2">
        <v>2.0</v>
      </c>
      <c r="AB59" s="2">
        <v>2.0</v>
      </c>
      <c r="AC59" s="2">
        <v>2.0</v>
      </c>
      <c r="AD59" s="2">
        <v>2.0</v>
      </c>
      <c r="AE59" s="2">
        <v>2.0</v>
      </c>
      <c r="AF59" s="2">
        <v>2.0</v>
      </c>
      <c r="AG59" s="2">
        <v>3.0</v>
      </c>
      <c r="AH59" s="2">
        <v>1.0</v>
      </c>
      <c r="AI59" s="2">
        <v>2.0</v>
      </c>
      <c r="AJ59" s="2">
        <v>1.0</v>
      </c>
      <c r="AK59" s="2">
        <v>2.0</v>
      </c>
      <c r="AL59" s="2">
        <v>1.0</v>
      </c>
      <c r="AM59" s="2">
        <v>3.0</v>
      </c>
      <c r="AN59" s="2">
        <v>2.0</v>
      </c>
      <c r="AO59" s="2">
        <v>2.0</v>
      </c>
      <c r="AP59" s="2">
        <v>2.0</v>
      </c>
      <c r="AQ59" s="2">
        <v>2.0</v>
      </c>
      <c r="AR59" s="2">
        <v>2.0</v>
      </c>
      <c r="AS59" s="2">
        <v>1.0</v>
      </c>
      <c r="AT59" s="2">
        <v>1.0</v>
      </c>
      <c r="AU59" s="2">
        <v>1.0</v>
      </c>
      <c r="AV59" s="2">
        <v>2.0</v>
      </c>
      <c r="AW59" s="2">
        <v>2.0</v>
      </c>
      <c r="AX59" s="2">
        <v>1.0</v>
      </c>
      <c r="AY59" s="2">
        <v>2.0</v>
      </c>
      <c r="AZ59" s="2">
        <v>2.0</v>
      </c>
      <c r="BA59" s="2">
        <v>2.0</v>
      </c>
      <c r="BB59" s="2">
        <v>2.0</v>
      </c>
      <c r="BC59" s="2">
        <v>2.0</v>
      </c>
      <c r="BD59" s="2">
        <v>2.0</v>
      </c>
      <c r="BE59" s="2">
        <v>2.0</v>
      </c>
      <c r="BF59" s="2">
        <v>2.0</v>
      </c>
      <c r="BG59" s="2">
        <v>1.0</v>
      </c>
      <c r="BH59" s="2">
        <v>2.0</v>
      </c>
      <c r="BI59" s="2">
        <v>3.0</v>
      </c>
      <c r="BJ59" s="2">
        <v>1.0</v>
      </c>
    </row>
    <row r="60">
      <c r="A60" s="1">
        <v>43397.6918825</v>
      </c>
      <c r="B60" s="2" t="s">
        <v>130</v>
      </c>
      <c r="C60" s="2">
        <v>3.0</v>
      </c>
      <c r="D60" s="2">
        <v>2.0</v>
      </c>
      <c r="E60" s="2">
        <v>2.0</v>
      </c>
      <c r="F60" s="2">
        <v>2.0</v>
      </c>
      <c r="G60" s="2">
        <v>2.0</v>
      </c>
      <c r="H60" s="2">
        <v>1.0</v>
      </c>
      <c r="I60" s="2">
        <v>3.0</v>
      </c>
      <c r="J60" s="2">
        <v>3.0</v>
      </c>
      <c r="K60" s="2">
        <v>2.0</v>
      </c>
      <c r="L60" s="2">
        <v>2.0</v>
      </c>
      <c r="M60" s="2">
        <v>2.0</v>
      </c>
      <c r="N60" s="2">
        <v>2.0</v>
      </c>
      <c r="O60" s="2">
        <v>3.0</v>
      </c>
      <c r="P60" s="2">
        <v>3.0</v>
      </c>
      <c r="Q60" s="2">
        <v>3.0</v>
      </c>
      <c r="R60" s="2">
        <v>2.0</v>
      </c>
      <c r="S60" s="2">
        <v>3.0</v>
      </c>
      <c r="T60" s="2">
        <v>3.0</v>
      </c>
      <c r="U60" s="2">
        <v>2.0</v>
      </c>
      <c r="V60" s="2">
        <v>3.0</v>
      </c>
      <c r="W60" s="2">
        <v>2.0</v>
      </c>
      <c r="X60" s="2">
        <v>2.0</v>
      </c>
      <c r="Y60" s="2">
        <v>2.0</v>
      </c>
      <c r="Z60" s="2">
        <v>2.0</v>
      </c>
      <c r="AA60" s="2">
        <v>3.0</v>
      </c>
      <c r="AB60" s="2">
        <v>2.0</v>
      </c>
      <c r="AC60" s="2">
        <v>2.0</v>
      </c>
      <c r="AD60" s="2">
        <v>2.0</v>
      </c>
      <c r="AE60" s="2">
        <v>3.0</v>
      </c>
      <c r="AF60" s="2">
        <v>1.0</v>
      </c>
      <c r="AG60" s="2">
        <v>3.0</v>
      </c>
      <c r="AH60" s="2">
        <v>3.0</v>
      </c>
      <c r="AI60" s="2">
        <v>2.0</v>
      </c>
      <c r="AJ60" s="2">
        <v>3.0</v>
      </c>
      <c r="AK60" s="2">
        <v>3.0</v>
      </c>
      <c r="AL60" s="2">
        <v>2.0</v>
      </c>
      <c r="AM60" s="2">
        <v>3.0</v>
      </c>
      <c r="AN60" s="2">
        <v>3.0</v>
      </c>
      <c r="AO60" s="2">
        <v>3.0</v>
      </c>
      <c r="AP60" s="2">
        <v>2.0</v>
      </c>
      <c r="AQ60" s="2">
        <v>3.0</v>
      </c>
      <c r="AR60" s="2">
        <v>2.0</v>
      </c>
      <c r="AS60" s="2">
        <v>3.0</v>
      </c>
      <c r="AT60" s="2">
        <v>2.0</v>
      </c>
      <c r="AU60" s="2">
        <v>3.0</v>
      </c>
      <c r="AV60" s="2">
        <v>3.0</v>
      </c>
      <c r="AW60" s="2">
        <v>2.0</v>
      </c>
      <c r="AX60" s="2">
        <v>2.0</v>
      </c>
      <c r="AY60" s="2">
        <v>3.0</v>
      </c>
      <c r="AZ60" s="2">
        <v>2.0</v>
      </c>
      <c r="BA60" s="2">
        <v>2.0</v>
      </c>
      <c r="BB60" s="2">
        <v>3.0</v>
      </c>
      <c r="BC60" s="2">
        <v>2.0</v>
      </c>
      <c r="BD60" s="2">
        <v>2.0</v>
      </c>
      <c r="BE60" s="2">
        <v>3.0</v>
      </c>
      <c r="BF60" s="2">
        <v>3.0</v>
      </c>
      <c r="BG60" s="2">
        <v>3.0</v>
      </c>
      <c r="BH60" s="2">
        <v>3.0</v>
      </c>
      <c r="BI60" s="2">
        <v>2.0</v>
      </c>
      <c r="BJ60" s="2">
        <v>2.0</v>
      </c>
    </row>
    <row r="61">
      <c r="A61" s="1">
        <v>43397.83158305555</v>
      </c>
      <c r="B61" s="2" t="s">
        <v>100</v>
      </c>
      <c r="C61" s="2">
        <v>3.0</v>
      </c>
      <c r="D61" s="2">
        <v>3.0</v>
      </c>
      <c r="E61" s="2">
        <v>3.0</v>
      </c>
      <c r="F61" s="2">
        <v>3.0</v>
      </c>
      <c r="G61" s="2">
        <v>3.0</v>
      </c>
      <c r="H61" s="2">
        <v>3.0</v>
      </c>
      <c r="I61" s="2">
        <v>3.0</v>
      </c>
      <c r="J61" s="2">
        <v>3.0</v>
      </c>
      <c r="K61" s="2">
        <v>3.0</v>
      </c>
      <c r="L61" s="2">
        <v>3.0</v>
      </c>
      <c r="M61" s="2">
        <v>3.0</v>
      </c>
      <c r="N61" s="2">
        <v>2.0</v>
      </c>
      <c r="O61" s="2">
        <v>3.0</v>
      </c>
      <c r="P61" s="2">
        <v>2.0</v>
      </c>
      <c r="Q61" s="2">
        <v>3.0</v>
      </c>
      <c r="R61" s="2">
        <v>3.0</v>
      </c>
      <c r="S61" s="2">
        <v>2.0</v>
      </c>
      <c r="T61" s="2">
        <v>2.0</v>
      </c>
      <c r="U61" s="2">
        <v>3.0</v>
      </c>
      <c r="V61" s="2">
        <v>2.0</v>
      </c>
      <c r="W61" s="2">
        <v>3.0</v>
      </c>
      <c r="X61" s="2">
        <v>3.0</v>
      </c>
      <c r="Y61" s="2">
        <v>3.0</v>
      </c>
      <c r="Z61" s="2">
        <v>2.0</v>
      </c>
      <c r="AA61" s="2">
        <v>3.0</v>
      </c>
      <c r="AB61" s="2">
        <v>3.0</v>
      </c>
      <c r="AC61" s="2">
        <v>3.0</v>
      </c>
      <c r="AD61" s="2">
        <v>3.0</v>
      </c>
      <c r="AE61" s="2">
        <v>3.0</v>
      </c>
      <c r="AF61" s="2">
        <v>2.0</v>
      </c>
      <c r="AG61" s="2">
        <v>3.0</v>
      </c>
      <c r="AH61" s="2">
        <v>3.0</v>
      </c>
      <c r="AI61" s="2">
        <v>3.0</v>
      </c>
      <c r="AJ61" s="2">
        <v>3.0</v>
      </c>
      <c r="AK61" s="2">
        <v>3.0</v>
      </c>
      <c r="AL61" s="2">
        <v>1.0</v>
      </c>
      <c r="AM61" s="2">
        <v>3.0</v>
      </c>
      <c r="AN61" s="2">
        <v>3.0</v>
      </c>
      <c r="AO61" s="2">
        <v>3.0</v>
      </c>
      <c r="AP61" s="2">
        <v>3.0</v>
      </c>
      <c r="AQ61" s="2">
        <v>3.0</v>
      </c>
      <c r="AR61" s="2">
        <v>2.0</v>
      </c>
      <c r="AS61" s="2">
        <v>3.0</v>
      </c>
      <c r="AT61" s="2">
        <v>3.0</v>
      </c>
      <c r="AU61" s="2">
        <v>3.0</v>
      </c>
      <c r="AV61" s="2">
        <v>3.0</v>
      </c>
      <c r="AW61" s="2">
        <v>3.0</v>
      </c>
      <c r="AX61" s="2">
        <v>2.0</v>
      </c>
      <c r="AY61" s="2">
        <v>2.0</v>
      </c>
      <c r="AZ61" s="2">
        <v>3.0</v>
      </c>
      <c r="BA61" s="2">
        <v>3.0</v>
      </c>
      <c r="BB61" s="2">
        <v>3.0</v>
      </c>
      <c r="BC61" s="2">
        <v>3.0</v>
      </c>
      <c r="BD61" s="2">
        <v>1.0</v>
      </c>
      <c r="BE61" s="2">
        <v>3.0</v>
      </c>
      <c r="BF61" s="2">
        <v>3.0</v>
      </c>
      <c r="BG61" s="2">
        <v>3.0</v>
      </c>
      <c r="BH61" s="2">
        <v>3.0</v>
      </c>
      <c r="BI61" s="2">
        <v>3.0</v>
      </c>
      <c r="BJ61" s="2">
        <v>1.0</v>
      </c>
    </row>
    <row r="62">
      <c r="A62" s="1">
        <v>43397.97382695602</v>
      </c>
      <c r="B62" s="2" t="s">
        <v>132</v>
      </c>
      <c r="C62" s="2">
        <v>3.0</v>
      </c>
      <c r="D62" s="2">
        <v>2.0</v>
      </c>
      <c r="E62" s="2">
        <v>2.0</v>
      </c>
      <c r="F62" s="2">
        <v>3.0</v>
      </c>
      <c r="G62" s="2">
        <v>3.0</v>
      </c>
      <c r="H62" s="2">
        <v>1.0</v>
      </c>
      <c r="I62" s="2">
        <v>3.0</v>
      </c>
      <c r="J62" s="2">
        <v>3.0</v>
      </c>
      <c r="K62" s="2">
        <v>3.0</v>
      </c>
      <c r="L62" s="2">
        <v>3.0</v>
      </c>
      <c r="M62" s="2">
        <v>3.0</v>
      </c>
      <c r="N62" s="2">
        <v>3.0</v>
      </c>
      <c r="O62" s="2">
        <v>3.0</v>
      </c>
      <c r="P62" s="2">
        <v>3.0</v>
      </c>
      <c r="Q62" s="2">
        <v>3.0</v>
      </c>
      <c r="R62" s="2">
        <v>3.0</v>
      </c>
      <c r="S62" s="2">
        <v>3.0</v>
      </c>
      <c r="T62" s="2">
        <v>3.0</v>
      </c>
      <c r="U62" s="2">
        <v>2.0</v>
      </c>
      <c r="V62" s="2">
        <v>2.0</v>
      </c>
      <c r="W62" s="2">
        <v>3.0</v>
      </c>
      <c r="X62" s="2">
        <v>3.0</v>
      </c>
      <c r="Y62" s="2">
        <v>2.0</v>
      </c>
      <c r="Z62" s="2">
        <v>1.0</v>
      </c>
      <c r="AA62" s="2">
        <v>3.0</v>
      </c>
      <c r="AB62" s="2">
        <v>3.0</v>
      </c>
      <c r="AC62" s="2">
        <v>2.0</v>
      </c>
      <c r="AD62" s="2">
        <v>3.0</v>
      </c>
      <c r="AE62" s="2">
        <v>2.0</v>
      </c>
      <c r="AF62" s="2">
        <v>1.0</v>
      </c>
      <c r="AG62" s="2">
        <v>2.0</v>
      </c>
      <c r="AH62" s="2">
        <v>2.0</v>
      </c>
      <c r="AI62" s="2">
        <v>2.0</v>
      </c>
      <c r="AJ62" s="2">
        <v>2.0</v>
      </c>
      <c r="AK62" s="2">
        <v>2.0</v>
      </c>
      <c r="AL62" s="2">
        <v>2.0</v>
      </c>
      <c r="AM62" s="2">
        <v>3.0</v>
      </c>
      <c r="AN62" s="2">
        <v>2.0</v>
      </c>
      <c r="AO62" s="2">
        <v>1.0</v>
      </c>
      <c r="AP62" s="2">
        <v>3.0</v>
      </c>
      <c r="AQ62" s="2">
        <v>3.0</v>
      </c>
      <c r="AR62" s="2">
        <v>1.0</v>
      </c>
      <c r="AS62" s="2">
        <v>2.0</v>
      </c>
      <c r="AT62" s="2">
        <v>2.0</v>
      </c>
      <c r="AU62" s="2">
        <v>2.0</v>
      </c>
      <c r="AV62" s="2">
        <v>2.0</v>
      </c>
      <c r="AW62" s="2">
        <v>2.0</v>
      </c>
      <c r="AX62" s="2">
        <v>2.0</v>
      </c>
      <c r="AY62" s="2">
        <v>3.0</v>
      </c>
      <c r="AZ62" s="2">
        <v>3.0</v>
      </c>
      <c r="BA62" s="2">
        <v>3.0</v>
      </c>
      <c r="BB62" s="2">
        <v>3.0</v>
      </c>
      <c r="BC62" s="2">
        <v>3.0</v>
      </c>
      <c r="BD62" s="2">
        <v>3.0</v>
      </c>
      <c r="BE62" s="2">
        <v>3.0</v>
      </c>
      <c r="BF62" s="2">
        <v>3.0</v>
      </c>
      <c r="BG62" s="2">
        <v>3.0</v>
      </c>
      <c r="BH62" s="2">
        <v>3.0</v>
      </c>
      <c r="BI62" s="2">
        <v>3.0</v>
      </c>
      <c r="BJ62" s="2">
        <v>3.0</v>
      </c>
    </row>
    <row r="63">
      <c r="A63" s="1">
        <v>43398.37581273148</v>
      </c>
      <c r="B63" s="2" t="s">
        <v>133</v>
      </c>
      <c r="C63" s="2">
        <v>3.0</v>
      </c>
      <c r="D63" s="2">
        <v>3.0</v>
      </c>
      <c r="E63" s="2">
        <v>2.0</v>
      </c>
      <c r="F63" s="2">
        <v>2.0</v>
      </c>
      <c r="G63" s="2">
        <v>3.0</v>
      </c>
      <c r="H63" s="2">
        <v>2.0</v>
      </c>
      <c r="I63" s="2">
        <v>3.0</v>
      </c>
      <c r="J63" s="2">
        <v>3.0</v>
      </c>
      <c r="K63" s="2">
        <v>3.0</v>
      </c>
      <c r="L63" s="2">
        <v>3.0</v>
      </c>
      <c r="M63" s="2">
        <v>3.0</v>
      </c>
      <c r="N63" s="2">
        <v>2.0</v>
      </c>
      <c r="O63" s="2">
        <v>3.0</v>
      </c>
      <c r="P63" s="2">
        <v>3.0</v>
      </c>
      <c r="Q63" s="2">
        <v>3.0</v>
      </c>
      <c r="R63" s="2">
        <v>2.0</v>
      </c>
      <c r="S63" s="2">
        <v>3.0</v>
      </c>
      <c r="T63" s="2">
        <v>2.0</v>
      </c>
      <c r="U63" s="2">
        <v>3.0</v>
      </c>
      <c r="V63" s="2">
        <v>3.0</v>
      </c>
      <c r="W63" s="2">
        <v>3.0</v>
      </c>
      <c r="X63" s="2">
        <v>2.0</v>
      </c>
      <c r="Y63" s="2">
        <v>3.0</v>
      </c>
      <c r="Z63" s="2">
        <v>1.0</v>
      </c>
      <c r="AA63" s="2">
        <v>3.0</v>
      </c>
      <c r="AB63" s="2">
        <v>3.0</v>
      </c>
      <c r="AC63" s="2">
        <v>3.0</v>
      </c>
      <c r="AD63" s="2">
        <v>3.0</v>
      </c>
      <c r="AE63" s="2">
        <v>3.0</v>
      </c>
      <c r="AF63" s="2">
        <v>2.0</v>
      </c>
      <c r="AG63" s="2">
        <v>3.0</v>
      </c>
      <c r="AH63" s="2">
        <v>3.0</v>
      </c>
      <c r="AI63" s="2">
        <v>3.0</v>
      </c>
      <c r="AJ63" s="2">
        <v>2.0</v>
      </c>
      <c r="AK63" s="2">
        <v>2.0</v>
      </c>
      <c r="AL63" s="2">
        <v>2.0</v>
      </c>
      <c r="AM63" s="2">
        <v>3.0</v>
      </c>
      <c r="AN63" s="2">
        <v>3.0</v>
      </c>
      <c r="AO63" s="2">
        <v>2.0</v>
      </c>
      <c r="AP63" s="2">
        <v>3.0</v>
      </c>
      <c r="AQ63" s="2">
        <v>3.0</v>
      </c>
      <c r="AR63" s="2">
        <v>2.0</v>
      </c>
      <c r="AS63" s="2">
        <v>3.0</v>
      </c>
      <c r="AT63" s="2">
        <v>3.0</v>
      </c>
      <c r="AU63" s="2">
        <v>2.0</v>
      </c>
      <c r="AV63" s="2">
        <v>2.0</v>
      </c>
      <c r="AW63" s="2">
        <v>2.0</v>
      </c>
      <c r="AX63" s="2">
        <v>1.0</v>
      </c>
      <c r="AY63" s="2">
        <v>3.0</v>
      </c>
      <c r="AZ63" s="2">
        <v>3.0</v>
      </c>
      <c r="BA63" s="2">
        <v>3.0</v>
      </c>
      <c r="BB63" s="2">
        <v>3.0</v>
      </c>
      <c r="BC63" s="2">
        <v>3.0</v>
      </c>
      <c r="BD63" s="2">
        <v>2.0</v>
      </c>
      <c r="BE63" s="2">
        <v>3.0</v>
      </c>
      <c r="BF63" s="2">
        <v>3.0</v>
      </c>
      <c r="BG63" s="2">
        <v>2.0</v>
      </c>
      <c r="BH63" s="2">
        <v>3.0</v>
      </c>
      <c r="BI63" s="2">
        <v>3.0</v>
      </c>
      <c r="BJ63" s="2">
        <v>1.0</v>
      </c>
    </row>
    <row r="64">
      <c r="A64" s="1">
        <v>43398.51572782407</v>
      </c>
      <c r="B64" s="2" t="s">
        <v>135</v>
      </c>
      <c r="C64" s="2">
        <v>2.0</v>
      </c>
      <c r="D64" s="2">
        <v>3.0</v>
      </c>
      <c r="E64" s="2">
        <v>2.0</v>
      </c>
      <c r="F64" s="2">
        <v>3.0</v>
      </c>
      <c r="G64" s="2">
        <v>3.0</v>
      </c>
      <c r="H64" s="2">
        <v>2.0</v>
      </c>
      <c r="I64" s="2">
        <v>3.0</v>
      </c>
      <c r="J64" s="2">
        <v>3.0</v>
      </c>
      <c r="K64" s="2">
        <v>3.0</v>
      </c>
      <c r="L64" s="2">
        <v>3.0</v>
      </c>
      <c r="M64" s="2">
        <v>3.0</v>
      </c>
      <c r="N64" s="2">
        <v>3.0</v>
      </c>
      <c r="O64" s="2">
        <v>3.0</v>
      </c>
      <c r="P64" s="2">
        <v>3.0</v>
      </c>
      <c r="Q64" s="2">
        <v>3.0</v>
      </c>
      <c r="R64" s="2">
        <v>3.0</v>
      </c>
      <c r="S64" s="2">
        <v>3.0</v>
      </c>
      <c r="T64" s="2">
        <v>3.0</v>
      </c>
      <c r="U64" s="2">
        <v>2.0</v>
      </c>
      <c r="V64" s="2">
        <v>3.0</v>
      </c>
      <c r="W64" s="2">
        <v>2.0</v>
      </c>
      <c r="X64" s="2">
        <v>3.0</v>
      </c>
      <c r="Y64" s="2">
        <v>3.0</v>
      </c>
      <c r="Z64" s="2">
        <v>3.0</v>
      </c>
      <c r="AA64" s="2">
        <v>2.0</v>
      </c>
      <c r="AB64" s="2">
        <v>3.0</v>
      </c>
      <c r="AC64" s="2">
        <v>2.0</v>
      </c>
      <c r="AD64" s="2">
        <v>3.0</v>
      </c>
      <c r="AE64" s="2">
        <v>3.0</v>
      </c>
      <c r="AF64" s="2">
        <v>2.0</v>
      </c>
      <c r="AG64" s="2">
        <v>3.0</v>
      </c>
      <c r="AH64" s="2">
        <v>2.0</v>
      </c>
      <c r="AI64" s="2">
        <v>2.0</v>
      </c>
      <c r="AJ64" s="2">
        <v>2.0</v>
      </c>
      <c r="AK64" s="2">
        <v>2.0</v>
      </c>
      <c r="AL64" s="2">
        <v>3.0</v>
      </c>
      <c r="AM64" s="2">
        <v>2.0</v>
      </c>
      <c r="AN64" s="2">
        <v>2.0</v>
      </c>
      <c r="AO64" s="2">
        <v>3.0</v>
      </c>
      <c r="AP64" s="2">
        <v>2.0</v>
      </c>
      <c r="AQ64" s="2">
        <v>2.0</v>
      </c>
      <c r="AR64" s="2">
        <v>2.0</v>
      </c>
      <c r="AS64" s="2">
        <v>3.0</v>
      </c>
      <c r="AT64" s="2">
        <v>2.0</v>
      </c>
      <c r="AU64" s="2">
        <v>2.0</v>
      </c>
      <c r="AV64" s="2">
        <v>3.0</v>
      </c>
      <c r="AW64" s="2">
        <v>2.0</v>
      </c>
      <c r="AX64" s="2">
        <v>3.0</v>
      </c>
      <c r="AY64" s="2">
        <v>3.0</v>
      </c>
      <c r="AZ64" s="2">
        <v>2.0</v>
      </c>
      <c r="BA64" s="2">
        <v>3.0</v>
      </c>
      <c r="BB64" s="2">
        <v>2.0</v>
      </c>
      <c r="BC64" s="2">
        <v>3.0</v>
      </c>
      <c r="BD64" s="2">
        <v>2.0</v>
      </c>
      <c r="BE64" s="2">
        <v>3.0</v>
      </c>
      <c r="BF64" s="2">
        <v>2.0</v>
      </c>
      <c r="BG64" s="2">
        <v>3.0</v>
      </c>
      <c r="BH64" s="2">
        <v>2.0</v>
      </c>
      <c r="BI64" s="2">
        <v>2.0</v>
      </c>
      <c r="BJ64" s="2">
        <v>2.0</v>
      </c>
    </row>
    <row r="65">
      <c r="A65" s="1">
        <v>43398.54740962963</v>
      </c>
      <c r="B65" s="2" t="s">
        <v>137</v>
      </c>
      <c r="C65" s="2">
        <v>3.0</v>
      </c>
      <c r="D65" s="2">
        <v>3.0</v>
      </c>
      <c r="E65" s="2">
        <v>3.0</v>
      </c>
      <c r="F65" s="2">
        <v>3.0</v>
      </c>
      <c r="G65" s="2">
        <v>3.0</v>
      </c>
      <c r="H65" s="2">
        <v>3.0</v>
      </c>
      <c r="I65" s="2">
        <v>3.0</v>
      </c>
      <c r="J65" s="2">
        <v>3.0</v>
      </c>
      <c r="K65" s="2">
        <v>3.0</v>
      </c>
      <c r="L65" s="2">
        <v>3.0</v>
      </c>
      <c r="M65" s="2">
        <v>3.0</v>
      </c>
      <c r="N65" s="2">
        <v>3.0</v>
      </c>
      <c r="O65" s="2">
        <v>3.0</v>
      </c>
      <c r="P65" s="2">
        <v>3.0</v>
      </c>
      <c r="Q65" s="2">
        <v>3.0</v>
      </c>
      <c r="R65" s="2">
        <v>3.0</v>
      </c>
      <c r="S65" s="2">
        <v>3.0</v>
      </c>
      <c r="T65" s="2">
        <v>3.0</v>
      </c>
      <c r="U65" s="2">
        <v>3.0</v>
      </c>
      <c r="V65" s="2">
        <v>3.0</v>
      </c>
      <c r="W65" s="2">
        <v>3.0</v>
      </c>
      <c r="X65" s="2">
        <v>3.0</v>
      </c>
      <c r="Y65" s="2">
        <v>3.0</v>
      </c>
      <c r="Z65" s="2">
        <v>3.0</v>
      </c>
      <c r="AA65" s="2">
        <v>3.0</v>
      </c>
      <c r="AB65" s="2">
        <v>3.0</v>
      </c>
      <c r="AC65" s="2">
        <v>3.0</v>
      </c>
      <c r="AD65" s="2">
        <v>3.0</v>
      </c>
      <c r="AE65" s="2">
        <v>3.0</v>
      </c>
      <c r="AF65" s="2">
        <v>3.0</v>
      </c>
      <c r="AG65" s="2">
        <v>3.0</v>
      </c>
      <c r="AH65" s="2">
        <v>3.0</v>
      </c>
      <c r="AI65" s="2">
        <v>3.0</v>
      </c>
      <c r="AJ65" s="2">
        <v>3.0</v>
      </c>
      <c r="AK65" s="2">
        <v>3.0</v>
      </c>
      <c r="AL65" s="2">
        <v>3.0</v>
      </c>
      <c r="AM65" s="2">
        <v>3.0</v>
      </c>
      <c r="AN65" s="2">
        <v>3.0</v>
      </c>
      <c r="AO65" s="2">
        <v>3.0</v>
      </c>
      <c r="AP65" s="2">
        <v>3.0</v>
      </c>
      <c r="AQ65" s="2">
        <v>3.0</v>
      </c>
      <c r="AR65" s="2">
        <v>3.0</v>
      </c>
      <c r="AS65" s="2">
        <v>3.0</v>
      </c>
      <c r="AT65" s="2">
        <v>3.0</v>
      </c>
      <c r="AU65" s="2">
        <v>3.0</v>
      </c>
      <c r="AV65" s="2">
        <v>3.0</v>
      </c>
      <c r="AW65" s="2">
        <v>3.0</v>
      </c>
      <c r="AX65" s="2">
        <v>3.0</v>
      </c>
      <c r="AY65" s="2">
        <v>3.0</v>
      </c>
      <c r="AZ65" s="2">
        <v>3.0</v>
      </c>
      <c r="BA65" s="2">
        <v>3.0</v>
      </c>
      <c r="BB65" s="2">
        <v>3.0</v>
      </c>
      <c r="BC65" s="2">
        <v>3.0</v>
      </c>
      <c r="BD65" s="2">
        <v>3.0</v>
      </c>
      <c r="BE65" s="2">
        <v>3.0</v>
      </c>
      <c r="BF65" s="2">
        <v>3.0</v>
      </c>
      <c r="BG65" s="2">
        <v>3.0</v>
      </c>
      <c r="BH65" s="2">
        <v>3.0</v>
      </c>
      <c r="BI65" s="2">
        <v>3.0</v>
      </c>
      <c r="BJ65" s="2">
        <v>3.0</v>
      </c>
    </row>
    <row r="66">
      <c r="A66" s="1">
        <v>43398.56795701389</v>
      </c>
      <c r="B66" s="2" t="s">
        <v>138</v>
      </c>
      <c r="C66" s="2">
        <v>3.0</v>
      </c>
      <c r="D66" s="2">
        <v>3.0</v>
      </c>
      <c r="E66" s="2">
        <v>3.0</v>
      </c>
      <c r="F66" s="2">
        <v>3.0</v>
      </c>
      <c r="G66" s="2">
        <v>3.0</v>
      </c>
      <c r="H66" s="2">
        <v>3.0</v>
      </c>
      <c r="I66" s="2">
        <v>3.0</v>
      </c>
      <c r="J66" s="2">
        <v>3.0</v>
      </c>
      <c r="K66" s="2">
        <v>3.0</v>
      </c>
      <c r="L66" s="2">
        <v>3.0</v>
      </c>
      <c r="M66" s="2">
        <v>3.0</v>
      </c>
      <c r="N66" s="2">
        <v>3.0</v>
      </c>
      <c r="O66" s="2">
        <v>3.0</v>
      </c>
      <c r="P66" s="2">
        <v>3.0</v>
      </c>
      <c r="Q66" s="2">
        <v>3.0</v>
      </c>
      <c r="R66" s="2">
        <v>3.0</v>
      </c>
      <c r="S66" s="2">
        <v>3.0</v>
      </c>
      <c r="T66" s="2">
        <v>3.0</v>
      </c>
      <c r="U66" s="2">
        <v>3.0</v>
      </c>
      <c r="V66" s="2">
        <v>3.0</v>
      </c>
      <c r="W66" s="2">
        <v>3.0</v>
      </c>
      <c r="X66" s="2">
        <v>3.0</v>
      </c>
      <c r="Y66" s="2">
        <v>3.0</v>
      </c>
      <c r="Z66" s="2">
        <v>3.0</v>
      </c>
      <c r="AA66" s="2">
        <v>3.0</v>
      </c>
      <c r="AB66" s="2">
        <v>2.0</v>
      </c>
      <c r="AC66" s="2">
        <v>3.0</v>
      </c>
      <c r="AD66" s="2">
        <v>3.0</v>
      </c>
      <c r="AE66" s="2">
        <v>3.0</v>
      </c>
      <c r="AF66" s="2">
        <v>3.0</v>
      </c>
      <c r="AG66" s="2">
        <v>3.0</v>
      </c>
      <c r="AH66" s="2">
        <v>3.0</v>
      </c>
      <c r="AI66" s="2">
        <v>3.0</v>
      </c>
      <c r="AJ66" s="2">
        <v>3.0</v>
      </c>
      <c r="AK66" s="2">
        <v>3.0</v>
      </c>
      <c r="AL66" s="2">
        <v>3.0</v>
      </c>
      <c r="AM66" s="2">
        <v>3.0</v>
      </c>
      <c r="AN66" s="2">
        <v>3.0</v>
      </c>
      <c r="AO66" s="2">
        <v>3.0</v>
      </c>
      <c r="AP66" s="2">
        <v>3.0</v>
      </c>
      <c r="AQ66" s="2">
        <v>3.0</v>
      </c>
      <c r="AR66" s="2">
        <v>3.0</v>
      </c>
      <c r="AS66" s="2">
        <v>3.0</v>
      </c>
      <c r="AT66" s="2">
        <v>3.0</v>
      </c>
      <c r="AU66" s="2">
        <v>3.0</v>
      </c>
      <c r="AV66" s="2">
        <v>3.0</v>
      </c>
      <c r="AW66" s="2">
        <v>3.0</v>
      </c>
      <c r="AX66" s="2">
        <v>3.0</v>
      </c>
      <c r="AY66" s="2">
        <v>3.0</v>
      </c>
      <c r="AZ66" s="2">
        <v>3.0</v>
      </c>
      <c r="BA66" s="2">
        <v>3.0</v>
      </c>
      <c r="BB66" s="2">
        <v>3.0</v>
      </c>
      <c r="BC66" s="2">
        <v>3.0</v>
      </c>
      <c r="BD66" s="2">
        <v>3.0</v>
      </c>
      <c r="BE66" s="2">
        <v>3.0</v>
      </c>
      <c r="BF66" s="2">
        <v>3.0</v>
      </c>
      <c r="BG66" s="2">
        <v>3.0</v>
      </c>
      <c r="BH66" s="2">
        <v>3.0</v>
      </c>
      <c r="BI66" s="2">
        <v>3.0</v>
      </c>
      <c r="BJ66" s="2">
        <v>3.0</v>
      </c>
    </row>
    <row r="67">
      <c r="A67" s="1">
        <v>43399.38488023148</v>
      </c>
      <c r="B67" s="2" t="s">
        <v>141</v>
      </c>
      <c r="C67" s="2">
        <v>3.0</v>
      </c>
      <c r="D67" s="2">
        <v>2.0</v>
      </c>
      <c r="E67" s="2">
        <v>3.0</v>
      </c>
      <c r="F67" s="2">
        <v>3.0</v>
      </c>
      <c r="G67" s="2">
        <v>3.0</v>
      </c>
      <c r="H67" s="2">
        <v>2.0</v>
      </c>
      <c r="I67" s="2">
        <v>3.0</v>
      </c>
      <c r="J67" s="2">
        <v>3.0</v>
      </c>
      <c r="K67" s="2">
        <v>2.0</v>
      </c>
      <c r="L67" s="2">
        <v>3.0</v>
      </c>
      <c r="M67" s="2">
        <v>2.0</v>
      </c>
      <c r="N67" s="2">
        <v>3.0</v>
      </c>
      <c r="O67" s="2">
        <v>3.0</v>
      </c>
      <c r="P67" s="2">
        <v>2.0</v>
      </c>
      <c r="Q67" s="2">
        <v>3.0</v>
      </c>
      <c r="R67" s="2">
        <v>3.0</v>
      </c>
      <c r="S67" s="2">
        <v>2.0</v>
      </c>
      <c r="T67" s="2">
        <v>2.0</v>
      </c>
      <c r="U67" s="2">
        <v>3.0</v>
      </c>
      <c r="V67" s="2">
        <v>3.0</v>
      </c>
      <c r="W67" s="2">
        <v>3.0</v>
      </c>
      <c r="X67" s="2">
        <v>3.0</v>
      </c>
      <c r="Y67" s="2">
        <v>3.0</v>
      </c>
      <c r="Z67" s="2">
        <v>3.0</v>
      </c>
      <c r="AA67" s="2">
        <v>3.0</v>
      </c>
      <c r="AB67" s="2">
        <v>2.0</v>
      </c>
      <c r="AC67" s="2">
        <v>3.0</v>
      </c>
      <c r="AD67" s="2">
        <v>3.0</v>
      </c>
      <c r="AE67" s="2">
        <v>2.0</v>
      </c>
      <c r="AF67" s="2">
        <v>3.0</v>
      </c>
      <c r="AG67" s="2">
        <v>3.0</v>
      </c>
      <c r="AH67" s="2">
        <v>2.0</v>
      </c>
      <c r="AI67" s="2">
        <v>3.0</v>
      </c>
      <c r="AJ67" s="2">
        <v>3.0</v>
      </c>
      <c r="AK67" s="2">
        <v>2.0</v>
      </c>
      <c r="AL67" s="2">
        <v>3.0</v>
      </c>
      <c r="AM67" s="2">
        <v>3.0</v>
      </c>
      <c r="AN67" s="2">
        <v>2.0</v>
      </c>
      <c r="AO67" s="2">
        <v>3.0</v>
      </c>
      <c r="AP67" s="2">
        <v>2.0</v>
      </c>
      <c r="AQ67" s="2">
        <v>3.0</v>
      </c>
      <c r="AR67" s="2">
        <v>3.0</v>
      </c>
      <c r="AS67" s="2">
        <v>3.0</v>
      </c>
      <c r="AT67" s="2">
        <v>3.0</v>
      </c>
      <c r="AU67" s="2">
        <v>3.0</v>
      </c>
      <c r="AV67" s="2">
        <v>3.0</v>
      </c>
      <c r="AW67" s="2">
        <v>3.0</v>
      </c>
      <c r="AX67" s="2">
        <v>1.0</v>
      </c>
      <c r="AY67" s="2">
        <v>3.0</v>
      </c>
      <c r="AZ67" s="2">
        <v>3.0</v>
      </c>
      <c r="BA67" s="2">
        <v>3.0</v>
      </c>
      <c r="BB67" s="2">
        <v>3.0</v>
      </c>
      <c r="BC67" s="2">
        <v>3.0</v>
      </c>
      <c r="BD67" s="2">
        <v>3.0</v>
      </c>
      <c r="BE67" s="2">
        <v>3.0</v>
      </c>
      <c r="BF67" s="2">
        <v>3.0</v>
      </c>
      <c r="BG67" s="2">
        <v>3.0</v>
      </c>
      <c r="BH67" s="2">
        <v>3.0</v>
      </c>
      <c r="BI67" s="2">
        <v>3.0</v>
      </c>
      <c r="BJ67" s="2">
        <v>3.0</v>
      </c>
    </row>
    <row r="68">
      <c r="A68" s="1">
        <v>43399.613039398144</v>
      </c>
      <c r="B68" s="2" t="s">
        <v>143</v>
      </c>
      <c r="C68" s="2">
        <v>2.0</v>
      </c>
      <c r="D68" s="2">
        <v>2.0</v>
      </c>
      <c r="E68" s="2">
        <v>1.0</v>
      </c>
      <c r="F68" s="2">
        <v>2.0</v>
      </c>
      <c r="G68" s="2">
        <v>2.0</v>
      </c>
      <c r="H68" s="2">
        <v>2.0</v>
      </c>
      <c r="I68" s="2">
        <v>2.0</v>
      </c>
      <c r="J68" s="2">
        <v>2.0</v>
      </c>
      <c r="K68" s="2">
        <v>2.0</v>
      </c>
      <c r="L68" s="2">
        <v>2.0</v>
      </c>
      <c r="M68" s="2">
        <v>2.0</v>
      </c>
      <c r="N68" s="2">
        <v>1.0</v>
      </c>
      <c r="O68" s="2">
        <v>2.0</v>
      </c>
      <c r="P68" s="2">
        <v>3.0</v>
      </c>
      <c r="Q68" s="2">
        <v>2.0</v>
      </c>
      <c r="R68" s="2">
        <v>2.0</v>
      </c>
      <c r="S68" s="2">
        <v>2.0</v>
      </c>
      <c r="T68" s="2">
        <v>2.0</v>
      </c>
      <c r="U68" s="2">
        <v>2.0</v>
      </c>
      <c r="V68" s="2">
        <v>2.0</v>
      </c>
      <c r="W68" s="2">
        <v>3.0</v>
      </c>
      <c r="X68" s="2">
        <v>2.0</v>
      </c>
      <c r="Y68" s="2">
        <v>3.0</v>
      </c>
      <c r="Z68" s="2">
        <v>1.0</v>
      </c>
      <c r="AA68" s="2">
        <v>2.0</v>
      </c>
      <c r="AB68" s="2">
        <v>3.0</v>
      </c>
      <c r="AC68" s="2">
        <v>2.0</v>
      </c>
      <c r="AD68" s="2">
        <v>2.0</v>
      </c>
      <c r="AE68" s="2">
        <v>2.0</v>
      </c>
      <c r="AF68" s="2">
        <v>1.0</v>
      </c>
      <c r="AG68" s="2">
        <v>2.0</v>
      </c>
      <c r="AH68" s="2">
        <v>2.0</v>
      </c>
      <c r="AI68" s="2">
        <v>2.0</v>
      </c>
      <c r="AJ68" s="2">
        <v>2.0</v>
      </c>
      <c r="AK68" s="2">
        <v>3.0</v>
      </c>
      <c r="AL68" s="2">
        <v>1.0</v>
      </c>
      <c r="AM68" s="2">
        <v>2.0</v>
      </c>
      <c r="AN68" s="2">
        <v>3.0</v>
      </c>
      <c r="AO68" s="2">
        <v>2.0</v>
      </c>
      <c r="AP68" s="2">
        <v>2.0</v>
      </c>
      <c r="AQ68" s="2">
        <v>3.0</v>
      </c>
      <c r="AR68" s="2">
        <v>2.0</v>
      </c>
      <c r="AS68" s="2">
        <v>2.0</v>
      </c>
      <c r="AT68" s="2">
        <v>2.0</v>
      </c>
      <c r="AU68" s="2">
        <v>3.0</v>
      </c>
      <c r="AV68" s="2">
        <v>2.0</v>
      </c>
      <c r="AW68" s="2">
        <v>2.0</v>
      </c>
      <c r="AX68" s="2">
        <v>3.0</v>
      </c>
      <c r="AY68" s="2">
        <v>2.0</v>
      </c>
      <c r="AZ68" s="2">
        <v>3.0</v>
      </c>
      <c r="BA68" s="2">
        <v>2.0</v>
      </c>
      <c r="BB68" s="2">
        <v>2.0</v>
      </c>
      <c r="BC68" s="2">
        <v>2.0</v>
      </c>
      <c r="BD68" s="2">
        <v>2.0</v>
      </c>
      <c r="BE68" s="2">
        <v>2.0</v>
      </c>
      <c r="BF68" s="2">
        <v>3.0</v>
      </c>
      <c r="BG68" s="2">
        <v>2.0</v>
      </c>
      <c r="BH68" s="2">
        <v>2.0</v>
      </c>
      <c r="BI68" s="2">
        <v>3.0</v>
      </c>
      <c r="BJ68" s="2">
        <v>2.0</v>
      </c>
    </row>
    <row r="69">
      <c r="A69" s="1">
        <v>43399.68564835648</v>
      </c>
      <c r="B69" s="2" t="s">
        <v>146</v>
      </c>
      <c r="C69" s="2">
        <v>2.0</v>
      </c>
      <c r="D69" s="2">
        <v>1.0</v>
      </c>
      <c r="E69" s="2">
        <v>2.0</v>
      </c>
      <c r="F69" s="2">
        <v>1.0</v>
      </c>
      <c r="G69" s="2">
        <v>2.0</v>
      </c>
      <c r="H69" s="2">
        <v>2.0</v>
      </c>
      <c r="I69" s="2">
        <v>2.0</v>
      </c>
      <c r="J69" s="2">
        <v>1.0</v>
      </c>
      <c r="K69" s="2">
        <v>2.0</v>
      </c>
      <c r="L69" s="2">
        <v>1.0</v>
      </c>
      <c r="M69" s="2">
        <v>2.0</v>
      </c>
      <c r="N69" s="2">
        <v>1.0</v>
      </c>
      <c r="O69" s="2">
        <v>2.0</v>
      </c>
      <c r="P69" s="2">
        <v>2.0</v>
      </c>
      <c r="Q69" s="2">
        <v>3.0</v>
      </c>
      <c r="R69" s="2">
        <v>1.0</v>
      </c>
      <c r="S69" s="2">
        <v>2.0</v>
      </c>
      <c r="T69" s="2">
        <v>1.0</v>
      </c>
      <c r="U69" s="2">
        <v>2.0</v>
      </c>
      <c r="V69" s="2">
        <v>2.0</v>
      </c>
      <c r="W69" s="2">
        <v>1.0</v>
      </c>
      <c r="X69" s="2">
        <v>2.0</v>
      </c>
      <c r="Y69" s="2">
        <v>1.0</v>
      </c>
      <c r="Z69" s="2">
        <v>3.0</v>
      </c>
      <c r="AA69" s="2">
        <v>2.0</v>
      </c>
      <c r="AB69" s="2">
        <v>1.0</v>
      </c>
      <c r="AC69" s="2">
        <v>3.0</v>
      </c>
      <c r="AD69" s="2">
        <v>2.0</v>
      </c>
      <c r="AE69" s="2">
        <v>2.0</v>
      </c>
      <c r="AF69" s="2">
        <v>2.0</v>
      </c>
      <c r="AG69" s="2">
        <v>2.0</v>
      </c>
      <c r="AH69" s="2">
        <v>1.0</v>
      </c>
      <c r="AI69" s="2">
        <v>2.0</v>
      </c>
      <c r="AJ69" s="2">
        <v>2.0</v>
      </c>
      <c r="AK69" s="2">
        <v>3.0</v>
      </c>
      <c r="AL69" s="2">
        <v>2.0</v>
      </c>
      <c r="AM69" s="2">
        <v>2.0</v>
      </c>
      <c r="AN69" s="2">
        <v>1.0</v>
      </c>
      <c r="AO69" s="2">
        <v>2.0</v>
      </c>
      <c r="AP69" s="2">
        <v>2.0</v>
      </c>
      <c r="AQ69" s="2">
        <v>3.0</v>
      </c>
      <c r="AR69" s="2">
        <v>1.0</v>
      </c>
      <c r="AS69" s="2">
        <v>2.0</v>
      </c>
      <c r="AT69" s="2">
        <v>1.0</v>
      </c>
      <c r="AU69" s="2">
        <v>3.0</v>
      </c>
      <c r="AV69" s="2">
        <v>2.0</v>
      </c>
      <c r="AW69" s="2">
        <v>2.0</v>
      </c>
      <c r="AX69" s="2">
        <v>1.0</v>
      </c>
      <c r="AY69" s="2">
        <v>2.0</v>
      </c>
      <c r="AZ69" s="2">
        <v>1.0</v>
      </c>
      <c r="BA69" s="2">
        <v>2.0</v>
      </c>
      <c r="BB69" s="2">
        <v>2.0</v>
      </c>
      <c r="BC69" s="2">
        <v>3.0</v>
      </c>
      <c r="BD69" s="2">
        <v>2.0</v>
      </c>
      <c r="BE69" s="2">
        <v>2.0</v>
      </c>
      <c r="BF69" s="2">
        <v>3.0</v>
      </c>
      <c r="BG69" s="2">
        <v>1.0</v>
      </c>
      <c r="BH69" s="2">
        <v>2.0</v>
      </c>
      <c r="BI69" s="2">
        <v>2.0</v>
      </c>
      <c r="BJ69" s="2">
        <v>3.0</v>
      </c>
    </row>
    <row r="70">
      <c r="A70" s="1">
        <v>43399.686798333336</v>
      </c>
      <c r="B70" s="2" t="s">
        <v>147</v>
      </c>
      <c r="C70" s="2">
        <v>2.0</v>
      </c>
      <c r="D70" s="2">
        <v>3.0</v>
      </c>
      <c r="E70" s="2">
        <v>2.0</v>
      </c>
      <c r="F70" s="2">
        <v>3.0</v>
      </c>
      <c r="G70" s="2">
        <v>2.0</v>
      </c>
      <c r="H70" s="2">
        <v>2.0</v>
      </c>
      <c r="I70" s="2">
        <v>2.0</v>
      </c>
      <c r="J70" s="2">
        <v>2.0</v>
      </c>
      <c r="K70" s="2">
        <v>2.0</v>
      </c>
      <c r="L70" s="2">
        <v>2.0</v>
      </c>
      <c r="M70" s="2">
        <v>2.0</v>
      </c>
      <c r="N70" s="2">
        <v>2.0</v>
      </c>
      <c r="O70" s="2">
        <v>3.0</v>
      </c>
      <c r="P70" s="2">
        <v>2.0</v>
      </c>
      <c r="Q70" s="2">
        <v>2.0</v>
      </c>
      <c r="R70" s="2">
        <v>2.0</v>
      </c>
      <c r="S70" s="2">
        <v>3.0</v>
      </c>
      <c r="T70" s="2">
        <v>2.0</v>
      </c>
      <c r="U70" s="2">
        <v>3.0</v>
      </c>
      <c r="V70" s="2">
        <v>3.0</v>
      </c>
      <c r="W70" s="2">
        <v>2.0</v>
      </c>
      <c r="X70" s="2">
        <v>2.0</v>
      </c>
      <c r="Y70" s="2">
        <v>3.0</v>
      </c>
      <c r="Z70" s="2">
        <v>2.0</v>
      </c>
      <c r="AA70" s="2">
        <v>2.0</v>
      </c>
      <c r="AB70" s="2">
        <v>2.0</v>
      </c>
      <c r="AC70" s="2">
        <v>2.0</v>
      </c>
      <c r="AD70" s="2">
        <v>2.0</v>
      </c>
      <c r="AE70" s="2">
        <v>2.0</v>
      </c>
      <c r="AF70" s="2">
        <v>2.0</v>
      </c>
      <c r="AG70" s="2">
        <v>2.0</v>
      </c>
      <c r="AH70" s="2">
        <v>2.0</v>
      </c>
      <c r="AI70" s="2">
        <v>2.0</v>
      </c>
      <c r="AJ70" s="2">
        <v>2.0</v>
      </c>
      <c r="AK70" s="2">
        <v>2.0</v>
      </c>
      <c r="AL70" s="2">
        <v>2.0</v>
      </c>
      <c r="AM70" s="2">
        <v>2.0</v>
      </c>
      <c r="AN70" s="2">
        <v>2.0</v>
      </c>
      <c r="AO70" s="2">
        <v>2.0</v>
      </c>
      <c r="AP70" s="2">
        <v>2.0</v>
      </c>
      <c r="AQ70" s="2">
        <v>2.0</v>
      </c>
      <c r="AR70" s="2">
        <v>2.0</v>
      </c>
      <c r="AS70" s="2">
        <v>2.0</v>
      </c>
      <c r="AT70" s="2">
        <v>2.0</v>
      </c>
      <c r="AU70" s="2">
        <v>2.0</v>
      </c>
      <c r="AV70" s="2">
        <v>2.0</v>
      </c>
      <c r="AW70" s="2">
        <v>2.0</v>
      </c>
      <c r="AX70" s="2">
        <v>2.0</v>
      </c>
      <c r="AY70" s="2">
        <v>3.0</v>
      </c>
      <c r="AZ70" s="2">
        <v>2.0</v>
      </c>
      <c r="BA70" s="2">
        <v>2.0</v>
      </c>
      <c r="BB70" s="2">
        <v>2.0</v>
      </c>
      <c r="BC70" s="2">
        <v>2.0</v>
      </c>
      <c r="BD70" s="2">
        <v>2.0</v>
      </c>
      <c r="BE70" s="2">
        <v>2.0</v>
      </c>
      <c r="BF70" s="2">
        <v>2.0</v>
      </c>
      <c r="BG70" s="2">
        <v>2.0</v>
      </c>
      <c r="BH70" s="2">
        <v>2.0</v>
      </c>
      <c r="BI70" s="2">
        <v>2.0</v>
      </c>
      <c r="BJ70" s="2">
        <v>2.0</v>
      </c>
    </row>
    <row r="71">
      <c r="A71" s="1">
        <v>43405.6408562963</v>
      </c>
      <c r="B71" s="2" t="s">
        <v>148</v>
      </c>
      <c r="C71" s="2">
        <v>3.0</v>
      </c>
      <c r="D71" s="2">
        <v>3.0</v>
      </c>
      <c r="E71" s="2">
        <v>2.0</v>
      </c>
      <c r="F71" s="2">
        <v>3.0</v>
      </c>
      <c r="G71" s="2">
        <v>3.0</v>
      </c>
      <c r="H71" s="2">
        <v>2.0</v>
      </c>
      <c r="I71" s="2">
        <v>3.0</v>
      </c>
      <c r="J71" s="2">
        <v>3.0</v>
      </c>
      <c r="K71" s="2">
        <v>3.0</v>
      </c>
      <c r="L71" s="2">
        <v>3.0</v>
      </c>
      <c r="M71" s="2">
        <v>3.0</v>
      </c>
      <c r="N71" s="2">
        <v>2.0</v>
      </c>
      <c r="O71" s="2">
        <v>3.0</v>
      </c>
      <c r="P71" s="2">
        <v>3.0</v>
      </c>
      <c r="Q71" s="2">
        <v>3.0</v>
      </c>
      <c r="R71" s="2">
        <v>3.0</v>
      </c>
      <c r="S71" s="2">
        <v>3.0</v>
      </c>
      <c r="T71" s="2">
        <v>3.0</v>
      </c>
      <c r="U71" s="2">
        <v>3.0</v>
      </c>
      <c r="V71" s="2">
        <v>3.0</v>
      </c>
      <c r="W71" s="2">
        <v>3.0</v>
      </c>
      <c r="X71" s="2">
        <v>3.0</v>
      </c>
      <c r="Y71" s="2">
        <v>3.0</v>
      </c>
      <c r="Z71" s="2">
        <v>3.0</v>
      </c>
      <c r="AA71" s="2">
        <v>3.0</v>
      </c>
      <c r="AB71" s="2">
        <v>3.0</v>
      </c>
      <c r="AC71" s="2">
        <v>2.0</v>
      </c>
      <c r="AD71" s="2">
        <v>3.0</v>
      </c>
      <c r="AE71" s="2">
        <v>3.0</v>
      </c>
      <c r="AF71" s="2">
        <v>2.0</v>
      </c>
      <c r="AG71" s="2">
        <v>3.0</v>
      </c>
      <c r="AH71" s="2">
        <v>3.0</v>
      </c>
      <c r="AI71" s="2">
        <v>3.0</v>
      </c>
      <c r="AJ71" s="2">
        <v>3.0</v>
      </c>
      <c r="AK71" s="2">
        <v>3.0</v>
      </c>
      <c r="AL71" s="2">
        <v>3.0</v>
      </c>
      <c r="AM71" s="2">
        <v>3.0</v>
      </c>
      <c r="AN71" s="2">
        <v>3.0</v>
      </c>
      <c r="AO71" s="2">
        <v>3.0</v>
      </c>
      <c r="AP71" s="2">
        <v>3.0</v>
      </c>
      <c r="AQ71" s="2">
        <v>3.0</v>
      </c>
      <c r="AR71" s="2">
        <v>3.0</v>
      </c>
      <c r="AS71" s="2">
        <v>3.0</v>
      </c>
      <c r="AT71" s="2">
        <v>3.0</v>
      </c>
      <c r="AU71" s="2">
        <v>2.0</v>
      </c>
      <c r="AV71" s="2">
        <v>3.0</v>
      </c>
      <c r="AW71" s="2">
        <v>3.0</v>
      </c>
      <c r="AX71" s="2">
        <v>3.0</v>
      </c>
      <c r="AY71" s="2">
        <v>3.0</v>
      </c>
      <c r="AZ71" s="2">
        <v>3.0</v>
      </c>
      <c r="BA71" s="2">
        <v>3.0</v>
      </c>
      <c r="BB71" s="2">
        <v>3.0</v>
      </c>
      <c r="BC71" s="2">
        <v>3.0</v>
      </c>
      <c r="BD71" s="2">
        <v>3.0</v>
      </c>
      <c r="BE71" s="2">
        <v>3.0</v>
      </c>
      <c r="BF71" s="2">
        <v>3.0</v>
      </c>
      <c r="BG71" s="2">
        <v>2.0</v>
      </c>
      <c r="BH71" s="2">
        <v>3.0</v>
      </c>
      <c r="BI71" s="2">
        <v>3.0</v>
      </c>
      <c r="BJ71" s="2">
        <v>3.0</v>
      </c>
    </row>
    <row r="72">
      <c r="C72" s="23">
        <f t="shared" ref="C72:BJ72" si="1">AVERAGE(C2:C71)</f>
        <v>2.728571429</v>
      </c>
      <c r="D72" s="23">
        <f t="shared" si="1"/>
        <v>2.771428571</v>
      </c>
      <c r="E72" s="23">
        <f t="shared" si="1"/>
        <v>2.385714286</v>
      </c>
      <c r="F72" s="23">
        <f t="shared" si="1"/>
        <v>2.628571429</v>
      </c>
      <c r="G72" s="23">
        <f t="shared" si="1"/>
        <v>2.828571429</v>
      </c>
      <c r="H72" s="23">
        <f t="shared" si="1"/>
        <v>2.314285714</v>
      </c>
      <c r="I72" s="23">
        <f t="shared" si="1"/>
        <v>2.885714286</v>
      </c>
      <c r="J72" s="23">
        <f t="shared" si="1"/>
        <v>2.771428571</v>
      </c>
      <c r="K72" s="23">
        <f t="shared" si="1"/>
        <v>2.742857143</v>
      </c>
      <c r="L72" s="23">
        <f t="shared" si="1"/>
        <v>2.714285714</v>
      </c>
      <c r="M72" s="23">
        <f t="shared" si="1"/>
        <v>2.857142857</v>
      </c>
      <c r="N72" s="23">
        <f t="shared" si="1"/>
        <v>2.614285714</v>
      </c>
      <c r="O72" s="23">
        <f t="shared" si="1"/>
        <v>2.785714286</v>
      </c>
      <c r="P72" s="23">
        <f t="shared" si="1"/>
        <v>2.771428571</v>
      </c>
      <c r="Q72" s="23">
        <f t="shared" si="1"/>
        <v>2.771428571</v>
      </c>
      <c r="R72" s="23">
        <f t="shared" si="1"/>
        <v>2.671428571</v>
      </c>
      <c r="S72" s="23">
        <f t="shared" si="1"/>
        <v>2.742857143</v>
      </c>
      <c r="T72" s="23">
        <f t="shared" si="1"/>
        <v>2.514285714</v>
      </c>
      <c r="U72" s="23">
        <f t="shared" si="1"/>
        <v>2.463768116</v>
      </c>
      <c r="V72" s="23">
        <f t="shared" si="1"/>
        <v>2.585714286</v>
      </c>
      <c r="W72" s="23">
        <f t="shared" si="1"/>
        <v>2.782608696</v>
      </c>
      <c r="X72" s="23">
        <f t="shared" si="1"/>
        <v>2.782608696</v>
      </c>
      <c r="Y72" s="23">
        <f t="shared" si="1"/>
        <v>2.642857143</v>
      </c>
      <c r="Z72" s="23">
        <f t="shared" si="1"/>
        <v>2.347826087</v>
      </c>
      <c r="AA72" s="23">
        <f t="shared" si="1"/>
        <v>2.628571429</v>
      </c>
      <c r="AB72" s="23">
        <f t="shared" si="1"/>
        <v>2.685714286</v>
      </c>
      <c r="AC72" s="23">
        <f t="shared" si="1"/>
        <v>2.492753623</v>
      </c>
      <c r="AD72" s="23">
        <f t="shared" si="1"/>
        <v>2.571428571</v>
      </c>
      <c r="AE72" s="23">
        <f t="shared" si="1"/>
        <v>2.785714286</v>
      </c>
      <c r="AF72" s="23">
        <f t="shared" si="1"/>
        <v>2.314285714</v>
      </c>
      <c r="AG72" s="23">
        <f t="shared" si="1"/>
        <v>2.742857143</v>
      </c>
      <c r="AH72" s="23">
        <f t="shared" si="1"/>
        <v>2.742857143</v>
      </c>
      <c r="AI72" s="23">
        <f t="shared" si="1"/>
        <v>2.685714286</v>
      </c>
      <c r="AJ72" s="23">
        <f t="shared" si="1"/>
        <v>2.614285714</v>
      </c>
      <c r="AK72" s="23">
        <f t="shared" si="1"/>
        <v>2.814285714</v>
      </c>
      <c r="AL72" s="23">
        <f t="shared" si="1"/>
        <v>2.428571429</v>
      </c>
      <c r="AM72" s="23">
        <f t="shared" si="1"/>
        <v>2.757142857</v>
      </c>
      <c r="AN72" s="23">
        <f t="shared" si="1"/>
        <v>2.728571429</v>
      </c>
      <c r="AO72" s="23">
        <f t="shared" si="1"/>
        <v>2.514285714</v>
      </c>
      <c r="AP72" s="23">
        <f t="shared" si="1"/>
        <v>2.6</v>
      </c>
      <c r="AQ72" s="23">
        <f t="shared" si="1"/>
        <v>2.885714286</v>
      </c>
      <c r="AR72" s="23">
        <f t="shared" si="1"/>
        <v>2.471428571</v>
      </c>
      <c r="AS72" s="23">
        <f t="shared" si="1"/>
        <v>2.657142857</v>
      </c>
      <c r="AT72" s="23">
        <f t="shared" si="1"/>
        <v>2.666666667</v>
      </c>
      <c r="AU72" s="23">
        <f t="shared" si="1"/>
        <v>2.528571429</v>
      </c>
      <c r="AV72" s="23">
        <f t="shared" si="1"/>
        <v>2.614285714</v>
      </c>
      <c r="AW72" s="23">
        <f t="shared" si="1"/>
        <v>2.771428571</v>
      </c>
      <c r="AX72" s="23">
        <f t="shared" si="1"/>
        <v>2.385714286</v>
      </c>
      <c r="AY72" s="23">
        <f t="shared" si="1"/>
        <v>2.685714286</v>
      </c>
      <c r="AZ72" s="23">
        <f t="shared" si="1"/>
        <v>2.8</v>
      </c>
      <c r="BA72" s="23">
        <f t="shared" si="1"/>
        <v>2.742857143</v>
      </c>
      <c r="BB72" s="23">
        <f t="shared" si="1"/>
        <v>2.614285714</v>
      </c>
      <c r="BC72" s="23">
        <f t="shared" si="1"/>
        <v>2.857142857</v>
      </c>
      <c r="BD72" s="23">
        <f t="shared" si="1"/>
        <v>2.4</v>
      </c>
      <c r="BE72" s="23">
        <f t="shared" si="1"/>
        <v>2.782608696</v>
      </c>
      <c r="BF72" s="23">
        <f t="shared" si="1"/>
        <v>2.8</v>
      </c>
      <c r="BG72" s="23">
        <f t="shared" si="1"/>
        <v>2.6</v>
      </c>
      <c r="BH72" s="23">
        <f t="shared" si="1"/>
        <v>2.728571429</v>
      </c>
      <c r="BI72" s="23">
        <f t="shared" si="1"/>
        <v>2.857142857</v>
      </c>
      <c r="BJ72" s="23">
        <f t="shared" si="1"/>
        <v>2.542857143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4"/>
      <c r="B1" s="5" t="s">
        <v>122</v>
      </c>
    </row>
    <row r="2">
      <c r="A2" s="4"/>
      <c r="B2" s="5" t="s">
        <v>123</v>
      </c>
    </row>
    <row r="3">
      <c r="A3" s="4"/>
      <c r="B3" s="6" t="s">
        <v>124</v>
      </c>
    </row>
    <row r="4">
      <c r="A4" s="4"/>
      <c r="B4" s="5" t="s">
        <v>125</v>
      </c>
    </row>
    <row r="5">
      <c r="A5" s="4"/>
      <c r="B5" s="6" t="s">
        <v>126</v>
      </c>
    </row>
    <row r="6">
      <c r="A6" s="4"/>
      <c r="B6" s="6" t="s">
        <v>127</v>
      </c>
    </row>
    <row r="7">
      <c r="A7" s="4"/>
      <c r="B7" s="7"/>
      <c r="C7" s="8"/>
      <c r="D7" s="9" t="s">
        <v>129</v>
      </c>
      <c r="E7" s="10"/>
    </row>
    <row r="8">
      <c r="A8" s="11"/>
      <c r="B8" s="12" t="s">
        <v>131</v>
      </c>
      <c r="C8" s="18" t="s">
        <v>149</v>
      </c>
      <c r="D8" s="22" t="s">
        <v>150</v>
      </c>
      <c r="E8" s="15"/>
    </row>
    <row r="9">
      <c r="A9" s="16"/>
      <c r="B9" s="17" t="s">
        <v>139</v>
      </c>
      <c r="C9" s="18" t="s">
        <v>140</v>
      </c>
      <c r="D9" s="19" t="s">
        <v>142</v>
      </c>
      <c r="E9" s="19" t="s">
        <v>144</v>
      </c>
    </row>
    <row r="10">
      <c r="A10" s="16"/>
      <c r="B10" s="17">
        <v>1.0</v>
      </c>
      <c r="C10" s="20" t="s">
        <v>145</v>
      </c>
      <c r="D10" s="25">
        <f>IFERROR(__xludf.DUMMYFUNCTION("IMPORTRANGE(""https://docs.google.com/spreadsheets/d/1GvTb1aO0BEYV3mHK95Bq97MnbyAi5T0YjDnqxEzuyS0/edit#gid"",""Form Responses 1!C72"")"),2.7285714285714286)</f>
        <v>2.728571429</v>
      </c>
      <c r="E10" s="24">
        <f t="shared" ref="E10:E20" si="1">D10/3</f>
        <v>0.9095238095</v>
      </c>
    </row>
    <row r="11">
      <c r="A11" s="16"/>
      <c r="B11" s="17">
        <v>2.0</v>
      </c>
      <c r="C11" s="26" t="s">
        <v>151</v>
      </c>
      <c r="D11" s="25">
        <f>IFERROR(__xludf.DUMMYFUNCTION("IMPORTRANGE(""https://docs.google.com/spreadsheets/d/1GvTb1aO0BEYV3mHK95Bq97MnbyAi5T0YjDnqxEzuyS0/edit#gid"",""Form Responses 1!I72"")"),2.8857142857142857)</f>
        <v>2.885714286</v>
      </c>
      <c r="E11" s="24">
        <f t="shared" si="1"/>
        <v>0.9619047619</v>
      </c>
    </row>
    <row r="12">
      <c r="A12" s="16"/>
      <c r="B12" s="17">
        <v>3.0</v>
      </c>
      <c r="C12" s="26" t="s">
        <v>152</v>
      </c>
      <c r="D12" s="25">
        <f>IFERROR(__xludf.DUMMYFUNCTION("IMPORTRANGE(""https://docs.google.com/spreadsheets/d/1GvTb1aO0BEYV3mHK95Bq97MnbyAi5T0YjDnqxEzuyS0/edit#gid"",""Form Responses 1!O72"")"),2.7857142857142856)</f>
        <v>2.785714286</v>
      </c>
      <c r="E12" s="24">
        <f t="shared" si="1"/>
        <v>0.9285714286</v>
      </c>
    </row>
    <row r="13">
      <c r="A13" s="16"/>
      <c r="B13" s="17">
        <v>4.0</v>
      </c>
      <c r="C13" s="26" t="s">
        <v>153</v>
      </c>
      <c r="D13" s="25">
        <f>IFERROR(__xludf.DUMMYFUNCTION("IMPORTRANGE(""https://docs.google.com/spreadsheets/d/1GvTb1aO0BEYV3mHK95Bq97MnbyAi5T0YjDnqxEzuyS0/edit#gid"",""Form Responses 1!U72"")"),2.463768115942029)</f>
        <v>2.463768116</v>
      </c>
      <c r="E13" s="24">
        <f t="shared" si="1"/>
        <v>0.8212560386</v>
      </c>
    </row>
    <row r="14">
      <c r="A14" s="16"/>
      <c r="B14" s="17">
        <v>5.0</v>
      </c>
      <c r="C14" s="26" t="s">
        <v>154</v>
      </c>
      <c r="D14" s="25">
        <f>IFERROR(__xludf.DUMMYFUNCTION("IMPORTRANGE(""https://docs.google.com/spreadsheets/d/1GvTb1aO0BEYV3mHK95Bq97MnbyAi5T0YjDnqxEzuyS0/edit#gid"",""Form Responses 1!AA72"")"),2.6285714285714286)</f>
        <v>2.628571429</v>
      </c>
      <c r="E14" s="24">
        <f t="shared" si="1"/>
        <v>0.8761904762</v>
      </c>
    </row>
    <row r="15">
      <c r="A15" s="16"/>
      <c r="B15" s="17">
        <v>6.0</v>
      </c>
      <c r="C15" s="26" t="s">
        <v>155</v>
      </c>
      <c r="D15" s="25">
        <f>IFERROR(__xludf.DUMMYFUNCTION("IMPORTRANGE(""https://docs.google.com/spreadsheets/d/1GvTb1aO0BEYV3mHK95Bq97MnbyAi5T0YjDnqxEzuyS0/edit#gid"",""Form Responses 1!AG72"")"),2.742857142857143)</f>
        <v>2.742857143</v>
      </c>
      <c r="E15" s="24">
        <f t="shared" si="1"/>
        <v>0.9142857143</v>
      </c>
    </row>
    <row r="16">
      <c r="A16" s="16"/>
      <c r="B16" s="17">
        <v>7.0</v>
      </c>
      <c r="C16" s="26" t="s">
        <v>156</v>
      </c>
      <c r="D16" s="25">
        <f>IFERROR(__xludf.DUMMYFUNCTION("IMPORTRANGE(""https://docs.google.com/spreadsheets/d/1GvTb1aO0BEYV3mHK95Bq97MnbyAi5T0YjDnqxEzuyS0/edit#gid"",""Form Responses 1!AM72"")"),2.757142857142857)</f>
        <v>2.757142857</v>
      </c>
      <c r="E16" s="24">
        <f t="shared" si="1"/>
        <v>0.919047619</v>
      </c>
    </row>
    <row r="17">
      <c r="A17" s="16"/>
      <c r="B17" s="17">
        <v>8.0</v>
      </c>
      <c r="C17" s="26" t="s">
        <v>157</v>
      </c>
      <c r="D17" s="25">
        <f>IFERROR(__xludf.DUMMYFUNCTION("IMPORTRANGE(""https://docs.google.com/spreadsheets/d/1GvTb1aO0BEYV3mHK95Bq97MnbyAi5T0YjDnqxEzuyS0/edit#gid"",""Form Responses 1!AS72"")"),2.657142857142857)</f>
        <v>2.657142857</v>
      </c>
      <c r="E17" s="24">
        <f t="shared" si="1"/>
        <v>0.8857142857</v>
      </c>
    </row>
    <row r="18">
      <c r="A18" s="16"/>
      <c r="B18" s="17">
        <v>9.0</v>
      </c>
      <c r="C18" s="26" t="s">
        <v>158</v>
      </c>
      <c r="D18" s="25">
        <f>IFERROR(__xludf.DUMMYFUNCTION("IMPORTRANGE(""https://docs.google.com/spreadsheets/d/1GvTb1aO0BEYV3mHK95Bq97MnbyAi5T0YjDnqxEzuyS0/edit#gid"",""Form Responses 1!AY72"")"),2.6857142857142855)</f>
        <v>2.685714286</v>
      </c>
      <c r="E18" s="24">
        <f t="shared" si="1"/>
        <v>0.8952380952</v>
      </c>
    </row>
    <row r="19">
      <c r="A19" s="16"/>
      <c r="B19" s="17">
        <v>10.0</v>
      </c>
      <c r="C19" s="26" t="s">
        <v>159</v>
      </c>
      <c r="D19" s="25">
        <f>IFERROR(__xludf.DUMMYFUNCTION("IMPORTRANGE(""https://docs.google.com/spreadsheets/d/1GvTb1aO0BEYV3mHK95Bq97MnbyAi5T0YjDnqxEzuyS0/edit#gid"",""Form Responses 1!BE72"")"),2.782608695652174)</f>
        <v>2.782608696</v>
      </c>
      <c r="E19" s="24">
        <f t="shared" si="1"/>
        <v>0.9275362319</v>
      </c>
    </row>
    <row r="20">
      <c r="A20" s="16"/>
      <c r="B20" s="8"/>
      <c r="C20" s="28" t="s">
        <v>160</v>
      </c>
      <c r="D20" s="29">
        <f>SUM(D10:D19)/10</f>
        <v>2.711780538</v>
      </c>
      <c r="E20" s="30">
        <f t="shared" si="1"/>
        <v>0.9039268461</v>
      </c>
    </row>
    <row r="21">
      <c r="A21" s="4"/>
      <c r="B21" s="4"/>
      <c r="C21" s="4"/>
      <c r="D21" s="4"/>
      <c r="E21" s="4"/>
    </row>
    <row r="22">
      <c r="A22" s="4"/>
      <c r="B22" s="4"/>
      <c r="C22" s="4"/>
      <c r="D22" s="4"/>
      <c r="E22" s="4"/>
    </row>
    <row r="23">
      <c r="A23" s="4"/>
      <c r="B23" s="4"/>
      <c r="C23" s="4"/>
      <c r="D23" s="4"/>
      <c r="E23" s="4"/>
    </row>
    <row r="24">
      <c r="A24" s="4"/>
      <c r="B24" s="4"/>
      <c r="C24" s="4"/>
      <c r="D24" s="4"/>
      <c r="E24" s="4"/>
    </row>
    <row r="25">
      <c r="A25" s="4"/>
      <c r="B25" s="4"/>
      <c r="C25" s="4"/>
      <c r="D25" s="4"/>
      <c r="E25" s="4"/>
    </row>
    <row r="26">
      <c r="A26" s="4"/>
      <c r="B26" s="4"/>
      <c r="C26" s="4"/>
      <c r="D26" s="4"/>
      <c r="E26" s="4"/>
    </row>
    <row r="27">
      <c r="A27" s="4"/>
      <c r="B27" s="4"/>
      <c r="C27" s="4"/>
      <c r="D27" s="4"/>
      <c r="E27" s="4"/>
    </row>
    <row r="28">
      <c r="A28" s="4"/>
      <c r="B28" s="4"/>
      <c r="C28" s="4"/>
      <c r="D28" s="4"/>
      <c r="E28" s="4"/>
    </row>
    <row r="29">
      <c r="A29" s="4"/>
      <c r="B29" s="4"/>
      <c r="C29" s="4"/>
      <c r="D29" s="4"/>
      <c r="E29" s="4"/>
    </row>
    <row r="30">
      <c r="A30" s="4"/>
      <c r="B30" s="4"/>
      <c r="C30" s="4"/>
      <c r="D30" s="4"/>
      <c r="E30" s="4"/>
    </row>
    <row r="31">
      <c r="A31" s="4"/>
    </row>
    <row r="32">
      <c r="A32" s="4"/>
    </row>
    <row r="33">
      <c r="A33" s="4"/>
    </row>
    <row r="34">
      <c r="A34" s="4"/>
    </row>
    <row r="35">
      <c r="A35" s="31"/>
      <c r="B35" s="32" t="s">
        <v>161</v>
      </c>
    </row>
    <row r="36">
      <c r="A36" s="31"/>
    </row>
    <row r="37">
      <c r="A37" s="31"/>
      <c r="B37" s="32" t="s">
        <v>162</v>
      </c>
    </row>
    <row r="38">
      <c r="A38" s="31"/>
    </row>
    <row r="39">
      <c r="A39" s="31"/>
    </row>
    <row r="40">
      <c r="A40" s="31"/>
    </row>
    <row r="41">
      <c r="A41" s="4"/>
      <c r="B41" s="4"/>
      <c r="C41" s="4"/>
      <c r="D41" s="4"/>
      <c r="E41" s="4"/>
    </row>
    <row r="42">
      <c r="A42" s="33" t="s">
        <v>163</v>
      </c>
      <c r="C42" s="34" t="s">
        <v>164</v>
      </c>
      <c r="D42" s="5" t="s">
        <v>165</v>
      </c>
    </row>
    <row r="43">
      <c r="A43" s="34" t="s">
        <v>167</v>
      </c>
      <c r="C43" s="5" t="s">
        <v>168</v>
      </c>
      <c r="D43" s="5" t="s">
        <v>169</v>
      </c>
    </row>
  </sheetData>
  <mergeCells count="15">
    <mergeCell ref="D8:E8"/>
    <mergeCell ref="B1:E1"/>
    <mergeCell ref="B2:E2"/>
    <mergeCell ref="B3:E3"/>
    <mergeCell ref="B4:E4"/>
    <mergeCell ref="B5:E5"/>
    <mergeCell ref="B6:E6"/>
    <mergeCell ref="D7:E7"/>
    <mergeCell ref="B31:E34"/>
    <mergeCell ref="B35:E36"/>
    <mergeCell ref="B37:E40"/>
    <mergeCell ref="A42:B42"/>
    <mergeCell ref="A43:B43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4"/>
      <c r="B1" s="5" t="s">
        <v>122</v>
      </c>
    </row>
    <row r="2">
      <c r="A2" s="4"/>
      <c r="B2" s="5" t="s">
        <v>123</v>
      </c>
    </row>
    <row r="3">
      <c r="A3" s="4"/>
      <c r="B3" s="6" t="s">
        <v>124</v>
      </c>
    </row>
    <row r="4">
      <c r="A4" s="4"/>
      <c r="B4" s="5" t="s">
        <v>125</v>
      </c>
    </row>
    <row r="5">
      <c r="A5" s="4"/>
      <c r="B5" s="6" t="s">
        <v>126</v>
      </c>
    </row>
    <row r="6">
      <c r="A6" s="4"/>
      <c r="B6" s="6" t="s">
        <v>127</v>
      </c>
    </row>
    <row r="7">
      <c r="A7" s="4"/>
      <c r="B7" s="7"/>
      <c r="C7" s="8"/>
      <c r="D7" s="9" t="s">
        <v>129</v>
      </c>
      <c r="E7" s="10"/>
    </row>
    <row r="8">
      <c r="A8" s="11"/>
      <c r="B8" s="12" t="s">
        <v>131</v>
      </c>
      <c r="C8" s="13" t="s">
        <v>134</v>
      </c>
      <c r="D8" s="14" t="s">
        <v>136</v>
      </c>
      <c r="E8" s="15"/>
    </row>
    <row r="9">
      <c r="A9" s="16"/>
      <c r="B9" s="17" t="s">
        <v>139</v>
      </c>
      <c r="C9" s="18" t="s">
        <v>140</v>
      </c>
      <c r="D9" s="19" t="s">
        <v>142</v>
      </c>
      <c r="E9" s="19" t="s">
        <v>144</v>
      </c>
    </row>
    <row r="10">
      <c r="A10" s="16"/>
      <c r="B10" s="17">
        <v>1.0</v>
      </c>
      <c r="C10" s="20" t="s">
        <v>145</v>
      </c>
      <c r="D10" s="21">
        <f>IFERROR(__xludf.DUMMYFUNCTION("IMPORTRANGE(""https://docs.google.com/spreadsheets/d/1GvTb1aO0BEYV3mHK95Bq97MnbyAi5T0YjDnqxEzuyS0/edit#gid"",""Form Responses 1!D72"")"),2.7714285714285714)</f>
        <v>2.771428571</v>
      </c>
      <c r="E10" s="24">
        <f t="shared" ref="E10:E20" si="1">D10/3</f>
        <v>0.9238095238</v>
      </c>
    </row>
    <row r="11">
      <c r="A11" s="16"/>
      <c r="B11" s="17">
        <v>2.0</v>
      </c>
      <c r="C11" s="26" t="s">
        <v>151</v>
      </c>
      <c r="D11" s="27">
        <f>IFERROR(__xludf.DUMMYFUNCTION("IMPORTRANGE(""https://docs.google.com/spreadsheets/d/1GvTb1aO0BEYV3mHK95Bq97MnbyAi5T0YjDnqxEzuyS0/edit#gid"",""Form Responses 1!J72"")"),2.7714285714285714)</f>
        <v>2.771428571</v>
      </c>
      <c r="E11" s="24">
        <f t="shared" si="1"/>
        <v>0.9238095238</v>
      </c>
    </row>
    <row r="12">
      <c r="A12" s="16"/>
      <c r="B12" s="17">
        <v>3.0</v>
      </c>
      <c r="C12" s="26" t="s">
        <v>152</v>
      </c>
      <c r="D12" s="27">
        <f>IFERROR(__xludf.DUMMYFUNCTION("IMPORTRANGE(""https://docs.google.com/spreadsheets/d/1GvTb1aO0BEYV3mHK95Bq97MnbyAi5T0YjDnqxEzuyS0/edit#gid"",""Form Responses 1!P72"")"),2.7714285714285714)</f>
        <v>2.771428571</v>
      </c>
      <c r="E12" s="24">
        <f t="shared" si="1"/>
        <v>0.9238095238</v>
      </c>
    </row>
    <row r="13">
      <c r="A13" s="16"/>
      <c r="B13" s="17">
        <v>4.0</v>
      </c>
      <c r="C13" s="26" t="s">
        <v>153</v>
      </c>
      <c r="D13" s="27">
        <f>IFERROR(__xludf.DUMMYFUNCTION("IMPORTRANGE(""https://docs.google.com/spreadsheets/d/1GvTb1aO0BEYV3mHK95Bq97MnbyAi5T0YjDnqxEzuyS0/edit#gid"",""Form Responses 1!V72"")"),2.585714285714286)</f>
        <v>2.585714286</v>
      </c>
      <c r="E13" s="24">
        <f t="shared" si="1"/>
        <v>0.8619047619</v>
      </c>
    </row>
    <row r="14">
      <c r="A14" s="16"/>
      <c r="B14" s="17">
        <v>5.0</v>
      </c>
      <c r="C14" s="26" t="s">
        <v>154</v>
      </c>
      <c r="D14" s="27">
        <f>IFERROR(__xludf.DUMMYFUNCTION("IMPORTRANGE(""https://docs.google.com/spreadsheets/d/1GvTb1aO0BEYV3mHK95Bq97MnbyAi5T0YjDnqxEzuyS0/edit#gid"",""Form Responses 1!AB72"")"),2.6857142857142855)</f>
        <v>2.685714286</v>
      </c>
      <c r="E14" s="24">
        <f t="shared" si="1"/>
        <v>0.8952380952</v>
      </c>
    </row>
    <row r="15">
      <c r="A15" s="16"/>
      <c r="B15" s="17">
        <v>6.0</v>
      </c>
      <c r="C15" s="26" t="s">
        <v>155</v>
      </c>
      <c r="D15" s="27">
        <f>IFERROR(__xludf.DUMMYFUNCTION("IMPORTRANGE(""https://docs.google.com/spreadsheets/d/1GvTb1aO0BEYV3mHK95Bq97MnbyAi5T0YjDnqxEzuyS0/edit#gid"",""Form Responses 1!AH72"")"),2.742857142857143)</f>
        <v>2.742857143</v>
      </c>
      <c r="E15" s="24">
        <f t="shared" si="1"/>
        <v>0.9142857143</v>
      </c>
    </row>
    <row r="16">
      <c r="A16" s="16"/>
      <c r="B16" s="17">
        <v>7.0</v>
      </c>
      <c r="C16" s="26" t="s">
        <v>156</v>
      </c>
      <c r="D16" s="27">
        <f>IFERROR(__xludf.DUMMYFUNCTION("IMPORTRANGE(""https://docs.google.com/spreadsheets/d/1GvTb1aO0BEYV3mHK95Bq97MnbyAi5T0YjDnqxEzuyS0/edit#gid"",""Form Responses 1!AN72"")"),2.7285714285714286)</f>
        <v>2.728571429</v>
      </c>
      <c r="E16" s="24">
        <f t="shared" si="1"/>
        <v>0.9095238095</v>
      </c>
    </row>
    <row r="17">
      <c r="A17" s="16"/>
      <c r="B17" s="17">
        <v>8.0</v>
      </c>
      <c r="C17" s="26" t="s">
        <v>157</v>
      </c>
      <c r="D17" s="27">
        <f>IFERROR(__xludf.DUMMYFUNCTION("IMPORTRANGE(""https://docs.google.com/spreadsheets/d/1GvTb1aO0BEYV3mHK95Bq97MnbyAi5T0YjDnqxEzuyS0/edit#gid"",""Form Responses 1!AT72"")"),2.6666666666666665)</f>
        <v>2.666666667</v>
      </c>
      <c r="E17" s="24">
        <f t="shared" si="1"/>
        <v>0.8888888889</v>
      </c>
    </row>
    <row r="18">
      <c r="A18" s="16"/>
      <c r="B18" s="17">
        <v>9.0</v>
      </c>
      <c r="C18" s="26" t="s">
        <v>158</v>
      </c>
      <c r="D18" s="27">
        <f>IFERROR(__xludf.DUMMYFUNCTION("IMPORTRANGE(""https://docs.google.com/spreadsheets/d/1GvTb1aO0BEYV3mHK95Bq97MnbyAi5T0YjDnqxEzuyS0/edit#gid"",""Form Responses 1!AZ72"")"),2.8)</f>
        <v>2.8</v>
      </c>
      <c r="E18" s="24">
        <f t="shared" si="1"/>
        <v>0.9333333333</v>
      </c>
    </row>
    <row r="19">
      <c r="A19" s="16"/>
      <c r="B19" s="17">
        <v>10.0</v>
      </c>
      <c r="C19" s="26" t="s">
        <v>159</v>
      </c>
      <c r="D19" s="27">
        <f>IFERROR(__xludf.DUMMYFUNCTION("IMPORTRANGE(""https://docs.google.com/spreadsheets/d/1GvTb1aO0BEYV3mHK95Bq97MnbyAi5T0YjDnqxEzuyS0/edit#gid"",""Form Responses 1!BF72"")"),2.8)</f>
        <v>2.8</v>
      </c>
      <c r="E19" s="24">
        <f t="shared" si="1"/>
        <v>0.9333333333</v>
      </c>
    </row>
    <row r="20">
      <c r="A20" s="16"/>
      <c r="B20" s="8"/>
      <c r="C20" s="28" t="s">
        <v>160</v>
      </c>
      <c r="D20" s="29">
        <f>SUM(D10:D19)/10</f>
        <v>2.732380952</v>
      </c>
      <c r="E20" s="30">
        <f t="shared" si="1"/>
        <v>0.9107936508</v>
      </c>
    </row>
    <row r="21">
      <c r="A21" s="4"/>
      <c r="B21" s="4"/>
      <c r="C21" s="4"/>
      <c r="D21" s="4"/>
      <c r="E21" s="4"/>
    </row>
    <row r="22">
      <c r="A22" s="4"/>
      <c r="B22" s="4"/>
      <c r="C22" s="4"/>
      <c r="D22" s="4"/>
      <c r="E22" s="4"/>
    </row>
    <row r="23">
      <c r="A23" s="4"/>
      <c r="B23" s="4"/>
      <c r="C23" s="4"/>
      <c r="D23" s="4"/>
      <c r="E23" s="4"/>
    </row>
    <row r="24">
      <c r="A24" s="4"/>
      <c r="B24" s="4"/>
      <c r="C24" s="4"/>
      <c r="D24" s="4"/>
      <c r="E24" s="4"/>
    </row>
    <row r="25">
      <c r="A25" s="4"/>
      <c r="B25" s="4"/>
      <c r="C25" s="4"/>
      <c r="D25" s="4"/>
      <c r="E25" s="4"/>
    </row>
    <row r="26">
      <c r="A26" s="4"/>
      <c r="B26" s="4"/>
      <c r="C26" s="4"/>
      <c r="D26" s="4"/>
      <c r="E26" s="4"/>
    </row>
    <row r="27">
      <c r="A27" s="4"/>
      <c r="B27" s="4"/>
      <c r="C27" s="4"/>
      <c r="D27" s="4"/>
      <c r="E27" s="4"/>
    </row>
    <row r="28">
      <c r="A28" s="4"/>
      <c r="B28" s="4"/>
      <c r="C28" s="4"/>
      <c r="D28" s="4"/>
      <c r="E28" s="4"/>
    </row>
    <row r="29">
      <c r="A29" s="4"/>
      <c r="B29" s="4"/>
      <c r="C29" s="4"/>
      <c r="D29" s="4"/>
      <c r="E29" s="4"/>
    </row>
    <row r="30">
      <c r="A30" s="4"/>
      <c r="B30" s="4"/>
      <c r="C30" s="4"/>
      <c r="D30" s="4"/>
      <c r="E30" s="4"/>
    </row>
    <row r="31">
      <c r="A31" s="4"/>
    </row>
    <row r="32">
      <c r="A32" s="4"/>
    </row>
    <row r="33">
      <c r="A33" s="4"/>
    </row>
    <row r="34">
      <c r="A34" s="4"/>
    </row>
    <row r="35">
      <c r="A35" s="31"/>
      <c r="B35" s="32" t="s">
        <v>161</v>
      </c>
    </row>
    <row r="36">
      <c r="A36" s="31"/>
    </row>
    <row r="37">
      <c r="A37" s="31"/>
      <c r="B37" s="32" t="s">
        <v>162</v>
      </c>
    </row>
    <row r="38">
      <c r="A38" s="31"/>
    </row>
    <row r="39">
      <c r="A39" s="31"/>
    </row>
    <row r="40">
      <c r="A40" s="31"/>
    </row>
    <row r="41">
      <c r="A41" s="4"/>
      <c r="B41" s="4"/>
      <c r="C41" s="4"/>
      <c r="D41" s="4"/>
      <c r="E41" s="4"/>
    </row>
    <row r="42">
      <c r="A42" s="33" t="s">
        <v>163</v>
      </c>
      <c r="C42" s="34" t="s">
        <v>164</v>
      </c>
      <c r="D42" s="5" t="s">
        <v>165</v>
      </c>
    </row>
    <row r="43">
      <c r="A43" s="33" t="s">
        <v>166</v>
      </c>
      <c r="C43" s="5" t="s">
        <v>168</v>
      </c>
      <c r="D43" s="5" t="s">
        <v>169</v>
      </c>
    </row>
  </sheetData>
  <mergeCells count="15">
    <mergeCell ref="D8:E8"/>
    <mergeCell ref="B31:E34"/>
    <mergeCell ref="A42:B42"/>
    <mergeCell ref="A43:B43"/>
    <mergeCell ref="D42:E42"/>
    <mergeCell ref="D43:E43"/>
    <mergeCell ref="B35:E36"/>
    <mergeCell ref="B37:E40"/>
    <mergeCell ref="D7:E7"/>
    <mergeCell ref="B1:E1"/>
    <mergeCell ref="B2:E2"/>
    <mergeCell ref="B3:E3"/>
    <mergeCell ref="B4:E4"/>
    <mergeCell ref="B5:E5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4"/>
      <c r="B1" s="5" t="s">
        <v>122</v>
      </c>
    </row>
    <row r="2">
      <c r="A2" s="4"/>
      <c r="B2" s="5" t="s">
        <v>123</v>
      </c>
    </row>
    <row r="3">
      <c r="A3" s="4"/>
      <c r="B3" s="6" t="s">
        <v>124</v>
      </c>
    </row>
    <row r="4">
      <c r="A4" s="4"/>
      <c r="B4" s="5" t="s">
        <v>125</v>
      </c>
    </row>
    <row r="5">
      <c r="A5" s="4"/>
      <c r="B5" s="6" t="s">
        <v>126</v>
      </c>
    </row>
    <row r="6">
      <c r="A6" s="4"/>
      <c r="B6" s="6" t="s">
        <v>127</v>
      </c>
    </row>
    <row r="7">
      <c r="A7" s="4"/>
      <c r="B7" s="7"/>
      <c r="C7" s="8"/>
      <c r="D7" s="9" t="s">
        <v>129</v>
      </c>
      <c r="E7" s="10"/>
    </row>
    <row r="8">
      <c r="A8" s="11"/>
      <c r="B8" s="12" t="s">
        <v>131</v>
      </c>
      <c r="C8" s="13" t="s">
        <v>170</v>
      </c>
      <c r="D8" s="14" t="s">
        <v>171</v>
      </c>
      <c r="E8" s="15"/>
    </row>
    <row r="9">
      <c r="A9" s="16"/>
      <c r="B9" s="17" t="s">
        <v>139</v>
      </c>
      <c r="C9" s="18" t="s">
        <v>140</v>
      </c>
      <c r="D9" s="19" t="s">
        <v>142</v>
      </c>
      <c r="E9" s="19" t="s">
        <v>144</v>
      </c>
    </row>
    <row r="10">
      <c r="A10" s="16"/>
      <c r="B10" s="17">
        <v>1.0</v>
      </c>
      <c r="C10" s="20" t="s">
        <v>145</v>
      </c>
      <c r="D10" s="21">
        <f>IFERROR(__xludf.DUMMYFUNCTION("IMPORTRANGE(""https://docs.google.com/spreadsheets/d/1GvTb1aO0BEYV3mHK95Bq97MnbyAi5T0YjDnqxEzuyS0/edit#gid"",""Form Responses 1!E72"")"),2.3857142857142857)</f>
        <v>2.385714286</v>
      </c>
      <c r="E10" s="24">
        <f t="shared" ref="E10:E20" si="1">D10/3</f>
        <v>0.7952380952</v>
      </c>
    </row>
    <row r="11">
      <c r="A11" s="16"/>
      <c r="B11" s="17">
        <v>2.0</v>
      </c>
      <c r="C11" s="26" t="s">
        <v>151</v>
      </c>
      <c r="D11" s="27">
        <f>IFERROR(__xludf.DUMMYFUNCTION("IMPORTRANGE(""https://docs.google.com/spreadsheets/d/1GvTb1aO0BEYV3mHK95Bq97MnbyAi5T0YjDnqxEzuyS0/edit#gid"",""Form Responses 1!K72"")"),2.742857142857143)</f>
        <v>2.742857143</v>
      </c>
      <c r="E11" s="24">
        <f t="shared" si="1"/>
        <v>0.9142857143</v>
      </c>
    </row>
    <row r="12">
      <c r="A12" s="16"/>
      <c r="B12" s="17">
        <v>3.0</v>
      </c>
      <c r="C12" s="26" t="s">
        <v>152</v>
      </c>
      <c r="D12" s="27">
        <f>IFERROR(__xludf.DUMMYFUNCTION("IMPORTRANGE(""https://docs.google.com/spreadsheets/d/1GvTb1aO0BEYV3mHK95Bq97MnbyAi5T0YjDnqxEzuyS0/edit#gid"",""Form Responses 1!Q72"")"),2.7714285714285714)</f>
        <v>2.771428571</v>
      </c>
      <c r="E12" s="24">
        <f t="shared" si="1"/>
        <v>0.9238095238</v>
      </c>
    </row>
    <row r="13">
      <c r="A13" s="16"/>
      <c r="B13" s="17">
        <v>4.0</v>
      </c>
      <c r="C13" s="26" t="s">
        <v>153</v>
      </c>
      <c r="D13" s="27">
        <f>IFERROR(__xludf.DUMMYFUNCTION("IMPORTRANGE(""https://docs.google.com/spreadsheets/d/1GvTb1aO0BEYV3mHK95Bq97MnbyAi5T0YjDnqxEzuyS0/edit#gid"",""Form Responses 1!W72"")"),2.782608695652174)</f>
        <v>2.782608696</v>
      </c>
      <c r="E13" s="24">
        <f t="shared" si="1"/>
        <v>0.9275362319</v>
      </c>
    </row>
    <row r="14">
      <c r="A14" s="16"/>
      <c r="B14" s="17">
        <v>5.0</v>
      </c>
      <c r="C14" s="26" t="s">
        <v>154</v>
      </c>
      <c r="D14" s="27">
        <f>IFERROR(__xludf.DUMMYFUNCTION("IMPORTRANGE(""https://docs.google.com/spreadsheets/d/1GvTb1aO0BEYV3mHK95Bq97MnbyAi5T0YjDnqxEzuyS0/edit#gid"",""Form Responses 1!AC72"")"),2.4927536231884058)</f>
        <v>2.492753623</v>
      </c>
      <c r="E14" s="24">
        <f t="shared" si="1"/>
        <v>0.8309178744</v>
      </c>
    </row>
    <row r="15">
      <c r="A15" s="16"/>
      <c r="B15" s="17">
        <v>6.0</v>
      </c>
      <c r="C15" s="26" t="s">
        <v>155</v>
      </c>
      <c r="D15" s="27">
        <f>IFERROR(__xludf.DUMMYFUNCTION("IMPORTRANGE(""https://docs.google.com/spreadsheets/d/1GvTb1aO0BEYV3mHK95Bq97MnbyAi5T0YjDnqxEzuyS0/edit#gid"",""Form Responses 1!AI72"")"),2.6857142857142855)</f>
        <v>2.685714286</v>
      </c>
      <c r="E15" s="24">
        <f t="shared" si="1"/>
        <v>0.8952380952</v>
      </c>
    </row>
    <row r="16">
      <c r="A16" s="16"/>
      <c r="B16" s="17">
        <v>7.0</v>
      </c>
      <c r="C16" s="26" t="s">
        <v>156</v>
      </c>
      <c r="D16" s="27">
        <f>IFERROR(__xludf.DUMMYFUNCTION("IMPORTRANGE(""https://docs.google.com/spreadsheets/d/1GvTb1aO0BEYV3mHK95Bq97MnbyAi5T0YjDnqxEzuyS0/edit#gid"",""Form Responses 1!AO72"")"),2.5142857142857142)</f>
        <v>2.514285714</v>
      </c>
      <c r="E16" s="24">
        <f t="shared" si="1"/>
        <v>0.8380952381</v>
      </c>
    </row>
    <row r="17">
      <c r="A17" s="16"/>
      <c r="B17" s="17">
        <v>8.0</v>
      </c>
      <c r="C17" s="26" t="s">
        <v>157</v>
      </c>
      <c r="D17" s="27">
        <f>IFERROR(__xludf.DUMMYFUNCTION("IMPORTRANGE(""https://docs.google.com/spreadsheets/d/1GvTb1aO0BEYV3mHK95Bq97MnbyAi5T0YjDnqxEzuyS0/edit#gid"",""Form Responses 1!AU72"")"),2.5285714285714285)</f>
        <v>2.528571429</v>
      </c>
      <c r="E17" s="24">
        <f t="shared" si="1"/>
        <v>0.8428571429</v>
      </c>
    </row>
    <row r="18">
      <c r="A18" s="16"/>
      <c r="B18" s="17">
        <v>9.0</v>
      </c>
      <c r="C18" s="26" t="s">
        <v>158</v>
      </c>
      <c r="D18" s="27">
        <f>IFERROR(__xludf.DUMMYFUNCTION("IMPORTRANGE(""https://docs.google.com/spreadsheets/d/1GvTb1aO0BEYV3mHK95Bq97MnbyAi5T0YjDnqxEzuyS0/edit#gid"",""Form Responses 1!BA72"")"),2.742857142857143)</f>
        <v>2.742857143</v>
      </c>
      <c r="E18" s="24">
        <f t="shared" si="1"/>
        <v>0.9142857143</v>
      </c>
    </row>
    <row r="19">
      <c r="A19" s="16"/>
      <c r="B19" s="17">
        <v>10.0</v>
      </c>
      <c r="C19" s="26" t="s">
        <v>159</v>
      </c>
      <c r="D19" s="27">
        <f>IFERROR(__xludf.DUMMYFUNCTION("IMPORTRANGE(""https://docs.google.com/spreadsheets/d/1GvTb1aO0BEYV3mHK95Bq97MnbyAi5T0YjDnqxEzuyS0/edit#gid"",""Form Responses 1!BG72"")"),2.6)</f>
        <v>2.6</v>
      </c>
      <c r="E19" s="24">
        <f t="shared" si="1"/>
        <v>0.8666666667</v>
      </c>
    </row>
    <row r="20">
      <c r="A20" s="16"/>
      <c r="B20" s="8"/>
      <c r="C20" s="28" t="s">
        <v>160</v>
      </c>
      <c r="D20" s="29">
        <f>SUM(D10:D19)/10</f>
        <v>2.624679089</v>
      </c>
      <c r="E20" s="30">
        <f t="shared" si="1"/>
        <v>0.8748930297</v>
      </c>
    </row>
    <row r="21">
      <c r="A21" s="4"/>
      <c r="B21" s="4"/>
      <c r="C21" s="4"/>
      <c r="D21" s="4"/>
      <c r="E21" s="4"/>
    </row>
    <row r="22">
      <c r="A22" s="4"/>
      <c r="B22" s="4"/>
      <c r="C22" s="4"/>
      <c r="D22" s="4"/>
      <c r="E22" s="4"/>
    </row>
    <row r="23">
      <c r="A23" s="4"/>
      <c r="B23" s="4"/>
      <c r="C23" s="4"/>
      <c r="D23" s="4"/>
      <c r="E23" s="4"/>
    </row>
    <row r="24">
      <c r="A24" s="4"/>
      <c r="B24" s="4"/>
      <c r="C24" s="4"/>
      <c r="D24" s="4"/>
      <c r="E24" s="4"/>
    </row>
    <row r="25">
      <c r="A25" s="4"/>
      <c r="B25" s="4"/>
      <c r="C25" s="4"/>
      <c r="D25" s="4"/>
      <c r="E25" s="4"/>
    </row>
    <row r="26">
      <c r="A26" s="4"/>
      <c r="B26" s="4"/>
      <c r="C26" s="4"/>
      <c r="D26" s="4"/>
      <c r="E26" s="4"/>
    </row>
    <row r="27">
      <c r="A27" s="4"/>
      <c r="B27" s="4"/>
      <c r="C27" s="4"/>
      <c r="D27" s="4"/>
      <c r="E27" s="4"/>
    </row>
    <row r="28">
      <c r="A28" s="4"/>
      <c r="B28" s="4"/>
      <c r="C28" s="4"/>
      <c r="D28" s="4"/>
      <c r="E28" s="4"/>
    </row>
    <row r="29">
      <c r="A29" s="4"/>
      <c r="B29" s="4"/>
      <c r="C29" s="4"/>
      <c r="D29" s="4"/>
      <c r="E29" s="4"/>
    </row>
    <row r="30">
      <c r="A30" s="4"/>
      <c r="B30" s="4"/>
      <c r="C30" s="4"/>
      <c r="D30" s="4"/>
      <c r="E30" s="4"/>
    </row>
    <row r="31">
      <c r="A31" s="4"/>
    </row>
    <row r="32">
      <c r="A32" s="4"/>
    </row>
    <row r="33">
      <c r="A33" s="4"/>
    </row>
    <row r="34">
      <c r="A34" s="4"/>
    </row>
    <row r="35">
      <c r="A35" s="31"/>
      <c r="B35" s="32" t="s">
        <v>161</v>
      </c>
    </row>
    <row r="36">
      <c r="A36" s="31"/>
    </row>
    <row r="37">
      <c r="A37" s="31"/>
      <c r="B37" s="32" t="s">
        <v>162</v>
      </c>
    </row>
    <row r="38">
      <c r="A38" s="31"/>
    </row>
    <row r="39">
      <c r="A39" s="31"/>
    </row>
    <row r="40">
      <c r="A40" s="31"/>
    </row>
    <row r="41">
      <c r="A41" s="4"/>
      <c r="B41" s="4"/>
      <c r="C41" s="4"/>
      <c r="D41" s="4"/>
      <c r="E41" s="4"/>
    </row>
    <row r="42">
      <c r="A42" s="33" t="s">
        <v>163</v>
      </c>
      <c r="C42" s="34" t="s">
        <v>164</v>
      </c>
      <c r="D42" s="5" t="s">
        <v>165</v>
      </c>
    </row>
    <row r="43">
      <c r="A43" s="33" t="s">
        <v>172</v>
      </c>
      <c r="C43" s="5" t="s">
        <v>168</v>
      </c>
      <c r="D43" s="5" t="s">
        <v>169</v>
      </c>
    </row>
  </sheetData>
  <mergeCells count="15">
    <mergeCell ref="D8:E8"/>
    <mergeCell ref="D7:E7"/>
    <mergeCell ref="B1:E1"/>
    <mergeCell ref="B2:E2"/>
    <mergeCell ref="B3:E3"/>
    <mergeCell ref="B4:E4"/>
    <mergeCell ref="B5:E5"/>
    <mergeCell ref="B6:E6"/>
    <mergeCell ref="B31:E34"/>
    <mergeCell ref="A42:B42"/>
    <mergeCell ref="A43:B43"/>
    <mergeCell ref="D42:E42"/>
    <mergeCell ref="D43:E43"/>
    <mergeCell ref="B35:E36"/>
    <mergeCell ref="B37:E40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4"/>
      <c r="B1" s="5" t="s">
        <v>122</v>
      </c>
    </row>
    <row r="2">
      <c r="A2" s="4"/>
      <c r="B2" s="5" t="s">
        <v>123</v>
      </c>
    </row>
    <row r="3">
      <c r="A3" s="4"/>
      <c r="B3" s="6" t="s">
        <v>124</v>
      </c>
    </row>
    <row r="4">
      <c r="A4" s="4"/>
      <c r="B4" s="5" t="s">
        <v>125</v>
      </c>
    </row>
    <row r="5">
      <c r="A5" s="4"/>
      <c r="B5" s="6" t="s">
        <v>126</v>
      </c>
    </row>
    <row r="6">
      <c r="A6" s="4"/>
      <c r="B6" s="6" t="s">
        <v>127</v>
      </c>
    </row>
    <row r="7">
      <c r="A7" s="4"/>
      <c r="B7" s="7"/>
      <c r="C7" s="8"/>
      <c r="D7" s="9" t="s">
        <v>129</v>
      </c>
      <c r="E7" s="10"/>
    </row>
    <row r="8">
      <c r="A8" s="11"/>
      <c r="B8" s="12" t="s">
        <v>131</v>
      </c>
      <c r="C8" s="13" t="s">
        <v>174</v>
      </c>
      <c r="D8" s="14" t="s">
        <v>175</v>
      </c>
      <c r="E8" s="15"/>
    </row>
    <row r="9">
      <c r="A9" s="16"/>
      <c r="B9" s="17" t="s">
        <v>139</v>
      </c>
      <c r="C9" s="18" t="s">
        <v>140</v>
      </c>
      <c r="D9" s="19" t="s">
        <v>142</v>
      </c>
      <c r="E9" s="19" t="s">
        <v>144</v>
      </c>
    </row>
    <row r="10">
      <c r="A10" s="16"/>
      <c r="B10" s="17">
        <v>1.0</v>
      </c>
      <c r="C10" s="20" t="s">
        <v>145</v>
      </c>
      <c r="D10" s="21">
        <f>IFERROR(__xludf.DUMMYFUNCTION("IMPORTRANGE(""https://docs.google.com/spreadsheets/d/1GvTb1aO0BEYV3mHK95Bq97MnbyAi5T0YjDnqxEzuyS0/edit#gid"",""Form Responses 1!F72"")"),2.6285714285714286)</f>
        <v>2.628571429</v>
      </c>
      <c r="E10" s="24">
        <f t="shared" ref="E10:E20" si="1">D10/3</f>
        <v>0.8761904762</v>
      </c>
    </row>
    <row r="11">
      <c r="A11" s="16"/>
      <c r="B11" s="17">
        <v>2.0</v>
      </c>
      <c r="C11" s="26" t="s">
        <v>151</v>
      </c>
      <c r="D11" s="27">
        <f>IFERROR(__xludf.DUMMYFUNCTION("IMPORTRANGE(""https://docs.google.com/spreadsheets/d/1GvTb1aO0BEYV3mHK95Bq97MnbyAi5T0YjDnqxEzuyS0/edit#gid"",""Form Responses 1!L72"")"),2.7142857142857144)</f>
        <v>2.714285714</v>
      </c>
      <c r="E11" s="24">
        <f t="shared" si="1"/>
        <v>0.9047619048</v>
      </c>
    </row>
    <row r="12">
      <c r="A12" s="16"/>
      <c r="B12" s="17">
        <v>3.0</v>
      </c>
      <c r="C12" s="26" t="s">
        <v>152</v>
      </c>
      <c r="D12" s="27">
        <f>IFERROR(__xludf.DUMMYFUNCTION("IMPORTRANGE(""https://docs.google.com/spreadsheets/d/1GvTb1aO0BEYV3mHK95Bq97MnbyAi5T0YjDnqxEzuyS0/edit#gid"",""Form Responses 1!R72"")"),2.6714285714285713)</f>
        <v>2.671428571</v>
      </c>
      <c r="E12" s="24">
        <f t="shared" si="1"/>
        <v>0.8904761905</v>
      </c>
    </row>
    <row r="13">
      <c r="A13" s="16"/>
      <c r="B13" s="17">
        <v>4.0</v>
      </c>
      <c r="C13" s="26" t="s">
        <v>153</v>
      </c>
      <c r="D13" s="27">
        <f>IFERROR(__xludf.DUMMYFUNCTION("IMPORTRANGE(""https://docs.google.com/spreadsheets/d/1GvTb1aO0BEYV3mHK95Bq97MnbyAi5T0YjDnqxEzuyS0/edit#gid"",""Form Responses 1!X72"")"),2.782608695652174)</f>
        <v>2.782608696</v>
      </c>
      <c r="E13" s="24">
        <f t="shared" si="1"/>
        <v>0.9275362319</v>
      </c>
    </row>
    <row r="14">
      <c r="A14" s="16"/>
      <c r="B14" s="17">
        <v>5.0</v>
      </c>
      <c r="C14" s="26" t="s">
        <v>154</v>
      </c>
      <c r="D14" s="27">
        <f>IFERROR(__xludf.DUMMYFUNCTION("IMPORTRANGE(""https://docs.google.com/spreadsheets/d/1GvTb1aO0BEYV3mHK95Bq97MnbyAi5T0YjDnqxEzuyS0/edit#gid"",""Form Responses 1!AD72"")"),2.5714285714285716)</f>
        <v>2.571428571</v>
      </c>
      <c r="E14" s="24">
        <f t="shared" si="1"/>
        <v>0.8571428571</v>
      </c>
    </row>
    <row r="15">
      <c r="A15" s="16"/>
      <c r="B15" s="17">
        <v>6.0</v>
      </c>
      <c r="C15" s="26" t="s">
        <v>155</v>
      </c>
      <c r="D15" s="27">
        <f>IFERROR(__xludf.DUMMYFUNCTION("IMPORTRANGE(""https://docs.google.com/spreadsheets/d/1GvTb1aO0BEYV3mHK95Bq97MnbyAi5T0YjDnqxEzuyS0/edit#gid"",""Form Responses 1!AJ72"")"),2.6142857142857143)</f>
        <v>2.614285714</v>
      </c>
      <c r="E15" s="24">
        <f t="shared" si="1"/>
        <v>0.8714285714</v>
      </c>
    </row>
    <row r="16">
      <c r="A16" s="16"/>
      <c r="B16" s="17">
        <v>7.0</v>
      </c>
      <c r="C16" s="26" t="s">
        <v>156</v>
      </c>
      <c r="D16" s="27">
        <f>IFERROR(__xludf.DUMMYFUNCTION("IMPORTRANGE(""https://docs.google.com/spreadsheets/d/1GvTb1aO0BEYV3mHK95Bq97MnbyAi5T0YjDnqxEzuyS0/edit#gid"",""Form Responses 1!AP72"")"),2.6)</f>
        <v>2.6</v>
      </c>
      <c r="E16" s="24">
        <f t="shared" si="1"/>
        <v>0.8666666667</v>
      </c>
    </row>
    <row r="17">
      <c r="A17" s="16"/>
      <c r="B17" s="17">
        <v>8.0</v>
      </c>
      <c r="C17" s="26" t="s">
        <v>157</v>
      </c>
      <c r="D17" s="27">
        <f>IFERROR(__xludf.DUMMYFUNCTION("IMPORTRANGE(""https://docs.google.com/spreadsheets/d/1GvTb1aO0BEYV3mHK95Bq97MnbyAi5T0YjDnqxEzuyS0/edit#gid"",""Form Responses 1!AV72"")"),2.6142857142857143)</f>
        <v>2.614285714</v>
      </c>
      <c r="E17" s="24">
        <f t="shared" si="1"/>
        <v>0.8714285714</v>
      </c>
    </row>
    <row r="18">
      <c r="A18" s="16"/>
      <c r="B18" s="17">
        <v>9.0</v>
      </c>
      <c r="C18" s="26" t="s">
        <v>158</v>
      </c>
      <c r="D18" s="27">
        <f>IFERROR(__xludf.DUMMYFUNCTION("IMPORTRANGE(""https://docs.google.com/spreadsheets/d/1GvTb1aO0BEYV3mHK95Bq97MnbyAi5T0YjDnqxEzuyS0/edit#gid"",""Form Responses 1!BB72"")"),2.6142857142857143)</f>
        <v>2.614285714</v>
      </c>
      <c r="E18" s="24">
        <f t="shared" si="1"/>
        <v>0.8714285714</v>
      </c>
    </row>
    <row r="19">
      <c r="A19" s="16"/>
      <c r="B19" s="17">
        <v>10.0</v>
      </c>
      <c r="C19" s="26" t="s">
        <v>159</v>
      </c>
      <c r="D19" s="27">
        <f>IFERROR(__xludf.DUMMYFUNCTION("IMPORTRANGE(""https://docs.google.com/spreadsheets/d/1GvTb1aO0BEYV3mHK95Bq97MnbyAi5T0YjDnqxEzuyS0/edit#gid"",""Form Responses 1!BH72"")"),2.7285714285714286)</f>
        <v>2.728571429</v>
      </c>
      <c r="E19" s="24">
        <f t="shared" si="1"/>
        <v>0.9095238095</v>
      </c>
    </row>
    <row r="20">
      <c r="A20" s="16"/>
      <c r="B20" s="8"/>
      <c r="C20" s="28" t="s">
        <v>160</v>
      </c>
      <c r="D20" s="29">
        <f>SUM(D10:D19)/10</f>
        <v>2.653975155</v>
      </c>
      <c r="E20" s="30">
        <f t="shared" si="1"/>
        <v>0.8846583851</v>
      </c>
    </row>
    <row r="21">
      <c r="A21" s="4"/>
      <c r="B21" s="4"/>
      <c r="C21" s="4"/>
      <c r="D21" s="4"/>
      <c r="E21" s="4"/>
    </row>
    <row r="22">
      <c r="A22" s="4"/>
      <c r="B22" s="4"/>
      <c r="C22" s="4"/>
      <c r="D22" s="4"/>
      <c r="E22" s="4"/>
    </row>
    <row r="23">
      <c r="A23" s="4"/>
      <c r="B23" s="4"/>
      <c r="C23" s="4"/>
      <c r="D23" s="4"/>
      <c r="E23" s="4"/>
    </row>
    <row r="24">
      <c r="A24" s="4"/>
      <c r="B24" s="4"/>
      <c r="C24" s="4"/>
      <c r="D24" s="4"/>
      <c r="E24" s="4"/>
    </row>
    <row r="25">
      <c r="A25" s="4"/>
      <c r="B25" s="4"/>
      <c r="C25" s="4"/>
      <c r="D25" s="4"/>
      <c r="E25" s="4"/>
    </row>
    <row r="26">
      <c r="A26" s="4"/>
      <c r="B26" s="4"/>
      <c r="C26" s="4"/>
      <c r="D26" s="4"/>
      <c r="E26" s="4"/>
    </row>
    <row r="27">
      <c r="A27" s="4"/>
      <c r="B27" s="4"/>
      <c r="C27" s="4"/>
      <c r="D27" s="4"/>
      <c r="E27" s="4"/>
    </row>
    <row r="28">
      <c r="A28" s="4"/>
      <c r="B28" s="4"/>
      <c r="C28" s="4"/>
      <c r="D28" s="4"/>
      <c r="E28" s="4"/>
    </row>
    <row r="29">
      <c r="A29" s="4"/>
      <c r="B29" s="4"/>
      <c r="C29" s="4"/>
      <c r="D29" s="4"/>
      <c r="E29" s="4"/>
    </row>
    <row r="30">
      <c r="A30" s="4"/>
      <c r="B30" s="4"/>
      <c r="C30" s="4"/>
      <c r="D30" s="4"/>
      <c r="E30" s="4"/>
    </row>
    <row r="31">
      <c r="A31" s="4"/>
    </row>
    <row r="32">
      <c r="A32" s="4"/>
    </row>
    <row r="33">
      <c r="A33" s="4"/>
    </row>
    <row r="34">
      <c r="A34" s="4"/>
    </row>
    <row r="35">
      <c r="A35" s="31"/>
      <c r="B35" s="32" t="s">
        <v>161</v>
      </c>
    </row>
    <row r="36">
      <c r="A36" s="31"/>
    </row>
    <row r="37">
      <c r="A37" s="31"/>
      <c r="B37" s="32" t="s">
        <v>162</v>
      </c>
    </row>
    <row r="38">
      <c r="A38" s="31"/>
    </row>
    <row r="39">
      <c r="A39" s="31"/>
    </row>
    <row r="40">
      <c r="A40" s="31"/>
    </row>
    <row r="41">
      <c r="A41" s="4"/>
      <c r="B41" s="4"/>
      <c r="C41" s="4"/>
      <c r="D41" s="4"/>
      <c r="E41" s="4"/>
    </row>
    <row r="42">
      <c r="A42" s="33" t="s">
        <v>163</v>
      </c>
      <c r="C42" s="34" t="s">
        <v>164</v>
      </c>
      <c r="D42" s="5" t="s">
        <v>165</v>
      </c>
    </row>
    <row r="43">
      <c r="A43" s="33" t="s">
        <v>178</v>
      </c>
      <c r="C43" s="5" t="s">
        <v>168</v>
      </c>
      <c r="D43" s="5" t="s">
        <v>169</v>
      </c>
    </row>
  </sheetData>
  <mergeCells count="15">
    <mergeCell ref="D8:E8"/>
    <mergeCell ref="D7:E7"/>
    <mergeCell ref="B1:E1"/>
    <mergeCell ref="B2:E2"/>
    <mergeCell ref="B3:E3"/>
    <mergeCell ref="B4:E4"/>
    <mergeCell ref="B5:E5"/>
    <mergeCell ref="B6:E6"/>
    <mergeCell ref="B31:E34"/>
    <mergeCell ref="A42:B42"/>
    <mergeCell ref="A43:B43"/>
    <mergeCell ref="D42:E42"/>
    <mergeCell ref="D43:E43"/>
    <mergeCell ref="B35:E36"/>
    <mergeCell ref="B37:E40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4"/>
      <c r="B1" s="5" t="s">
        <v>122</v>
      </c>
    </row>
    <row r="2">
      <c r="A2" s="4"/>
      <c r="B2" s="5" t="s">
        <v>123</v>
      </c>
    </row>
    <row r="3">
      <c r="A3" s="4"/>
      <c r="B3" s="6" t="s">
        <v>124</v>
      </c>
    </row>
    <row r="4">
      <c r="A4" s="4"/>
      <c r="B4" s="5" t="s">
        <v>125</v>
      </c>
    </row>
    <row r="5">
      <c r="A5" s="4"/>
      <c r="B5" s="6" t="s">
        <v>126</v>
      </c>
    </row>
    <row r="6">
      <c r="A6" s="4"/>
      <c r="B6" s="6" t="s">
        <v>127</v>
      </c>
    </row>
    <row r="7">
      <c r="A7" s="4"/>
      <c r="B7" s="7"/>
      <c r="C7" s="8"/>
      <c r="D7" s="9" t="s">
        <v>129</v>
      </c>
      <c r="E7" s="10"/>
    </row>
    <row r="8">
      <c r="A8" s="11"/>
      <c r="B8" s="12" t="s">
        <v>131</v>
      </c>
      <c r="C8" s="13" t="s">
        <v>173</v>
      </c>
      <c r="D8" s="14" t="s">
        <v>176</v>
      </c>
      <c r="E8" s="15"/>
    </row>
    <row r="9">
      <c r="A9" s="16"/>
      <c r="B9" s="17" t="s">
        <v>139</v>
      </c>
      <c r="C9" s="18" t="s">
        <v>140</v>
      </c>
      <c r="D9" s="19" t="s">
        <v>142</v>
      </c>
      <c r="E9" s="19" t="s">
        <v>144</v>
      </c>
    </row>
    <row r="10">
      <c r="A10" s="16"/>
      <c r="B10" s="17">
        <v>1.0</v>
      </c>
      <c r="C10" s="20" t="s">
        <v>145</v>
      </c>
      <c r="D10" s="21">
        <f>IFERROR(__xludf.DUMMYFUNCTION("IMPORTRANGE(""https://docs.google.com/spreadsheets/d/1GvTb1aO0BEYV3mHK95Bq97MnbyAi5T0YjDnqxEzuyS0/edit#gid"",""Form Responses 1!G72"")"),2.8285714285714287)</f>
        <v>2.828571429</v>
      </c>
      <c r="E10" s="24">
        <f t="shared" ref="E10:E20" si="1">D10/3</f>
        <v>0.9428571429</v>
      </c>
    </row>
    <row r="11">
      <c r="A11" s="16"/>
      <c r="B11" s="17">
        <v>2.0</v>
      </c>
      <c r="C11" s="26" t="s">
        <v>151</v>
      </c>
      <c r="D11" s="27">
        <f>IFERROR(__xludf.DUMMYFUNCTION("IMPORTRANGE(""https://docs.google.com/spreadsheets/d/1GvTb1aO0BEYV3mHK95Bq97MnbyAi5T0YjDnqxEzuyS0/edit#gid"",""Form Responses 1!M72"")"),2.857142857142857)</f>
        <v>2.857142857</v>
      </c>
      <c r="E11" s="24">
        <f t="shared" si="1"/>
        <v>0.9523809524</v>
      </c>
    </row>
    <row r="12">
      <c r="A12" s="16"/>
      <c r="B12" s="17">
        <v>3.0</v>
      </c>
      <c r="C12" s="26" t="s">
        <v>152</v>
      </c>
      <c r="D12" s="27">
        <f>IFERROR(__xludf.DUMMYFUNCTION("IMPORTRANGE(""https://docs.google.com/spreadsheets/d/1GvTb1aO0BEYV3mHK95Bq97MnbyAi5T0YjDnqxEzuyS0/edit#gid"",""Form Responses 1!S72"")"),2.742857142857143)</f>
        <v>2.742857143</v>
      </c>
      <c r="E12" s="24">
        <f t="shared" si="1"/>
        <v>0.9142857143</v>
      </c>
    </row>
    <row r="13">
      <c r="A13" s="16"/>
      <c r="B13" s="17">
        <v>4.0</v>
      </c>
      <c r="C13" s="26" t="s">
        <v>153</v>
      </c>
      <c r="D13" s="27">
        <f>IFERROR(__xludf.DUMMYFUNCTION("IMPORTRANGE(""https://docs.google.com/spreadsheets/d/1GvTb1aO0BEYV3mHK95Bq97MnbyAi5T0YjDnqxEzuyS0/edit#gid"",""Form Responses 1!Y72"")"),2.642857142857143)</f>
        <v>2.642857143</v>
      </c>
      <c r="E13" s="24">
        <f t="shared" si="1"/>
        <v>0.880952381</v>
      </c>
    </row>
    <row r="14">
      <c r="A14" s="16"/>
      <c r="B14" s="17">
        <v>5.0</v>
      </c>
      <c r="C14" s="26" t="s">
        <v>154</v>
      </c>
      <c r="D14" s="27">
        <f>IFERROR(__xludf.DUMMYFUNCTION("IMPORTRANGE(""https://docs.google.com/spreadsheets/d/1GvTb1aO0BEYV3mHK95Bq97MnbyAi5T0YjDnqxEzuyS0/edit#gid"",""Form Responses 1!AE72"")"),2.7857142857142856)</f>
        <v>2.785714286</v>
      </c>
      <c r="E14" s="24">
        <f t="shared" si="1"/>
        <v>0.9285714286</v>
      </c>
    </row>
    <row r="15">
      <c r="A15" s="16"/>
      <c r="B15" s="17">
        <v>6.0</v>
      </c>
      <c r="C15" s="26" t="s">
        <v>155</v>
      </c>
      <c r="D15" s="27">
        <f>IFERROR(__xludf.DUMMYFUNCTION("IMPORTRANGE(""https://docs.google.com/spreadsheets/d/1GvTb1aO0BEYV3mHK95Bq97MnbyAi5T0YjDnqxEzuyS0/edit#gid"",""Form Responses 1!AK72"")"),2.8142857142857145)</f>
        <v>2.814285714</v>
      </c>
      <c r="E15" s="24">
        <f t="shared" si="1"/>
        <v>0.9380952381</v>
      </c>
    </row>
    <row r="16">
      <c r="A16" s="16"/>
      <c r="B16" s="17">
        <v>7.0</v>
      </c>
      <c r="C16" s="26" t="s">
        <v>156</v>
      </c>
      <c r="D16" s="27">
        <f>IFERROR(__xludf.DUMMYFUNCTION("IMPORTRANGE(""https://docs.google.com/spreadsheets/d/1GvTb1aO0BEYV3mHK95Bq97MnbyAi5T0YjDnqxEzuyS0/edit#gid"",""Form Responses 1!AQ72"")"),2.8857142857142857)</f>
        <v>2.885714286</v>
      </c>
      <c r="E16" s="24">
        <f t="shared" si="1"/>
        <v>0.9619047619</v>
      </c>
    </row>
    <row r="17">
      <c r="A17" s="16"/>
      <c r="B17" s="17">
        <v>8.0</v>
      </c>
      <c r="C17" s="26" t="s">
        <v>157</v>
      </c>
      <c r="D17" s="27">
        <f>IFERROR(__xludf.DUMMYFUNCTION("IMPORTRANGE(""https://docs.google.com/spreadsheets/d/1GvTb1aO0BEYV3mHK95Bq97MnbyAi5T0YjDnqxEzuyS0/edit#gid"",""Form Responses 1!AW72"")"),2.7714285714285714)</f>
        <v>2.771428571</v>
      </c>
      <c r="E17" s="24">
        <f t="shared" si="1"/>
        <v>0.9238095238</v>
      </c>
    </row>
    <row r="18">
      <c r="A18" s="16"/>
      <c r="B18" s="17">
        <v>9.0</v>
      </c>
      <c r="C18" s="26" t="s">
        <v>158</v>
      </c>
      <c r="D18" s="27">
        <f>IFERROR(__xludf.DUMMYFUNCTION("IMPORTRANGE(""https://docs.google.com/spreadsheets/d/1GvTb1aO0BEYV3mHK95Bq97MnbyAi5T0YjDnqxEzuyS0/edit#gid"",""Form Responses 1!BC72"")"),2.857142857142857)</f>
        <v>2.857142857</v>
      </c>
      <c r="E18" s="24">
        <f t="shared" si="1"/>
        <v>0.9523809524</v>
      </c>
    </row>
    <row r="19">
      <c r="A19" s="16"/>
      <c r="B19" s="17">
        <v>10.0</v>
      </c>
      <c r="C19" s="26" t="s">
        <v>159</v>
      </c>
      <c r="D19" s="27">
        <f>IFERROR(__xludf.DUMMYFUNCTION("IMPORTRANGE(""https://docs.google.com/spreadsheets/d/1GvTb1aO0BEYV3mHK95Bq97MnbyAi5T0YjDnqxEzuyS0/edit#gid"",""Form Responses 1!BI72"")"),2.857142857142857)</f>
        <v>2.857142857</v>
      </c>
      <c r="E19" s="24">
        <f t="shared" si="1"/>
        <v>0.9523809524</v>
      </c>
    </row>
    <row r="20">
      <c r="A20" s="16"/>
      <c r="B20" s="8"/>
      <c r="C20" s="28" t="s">
        <v>160</v>
      </c>
      <c r="D20" s="29">
        <f>SUM(D10:D19)/10</f>
        <v>2.804285714</v>
      </c>
      <c r="E20" s="30">
        <f t="shared" si="1"/>
        <v>0.9347619048</v>
      </c>
    </row>
    <row r="21">
      <c r="A21" s="4"/>
      <c r="B21" s="4"/>
      <c r="C21" s="4"/>
      <c r="D21" s="4"/>
      <c r="E21" s="4"/>
    </row>
    <row r="22">
      <c r="A22" s="4"/>
      <c r="B22" s="4"/>
      <c r="C22" s="4"/>
      <c r="D22" s="4"/>
      <c r="E22" s="4"/>
    </row>
    <row r="23">
      <c r="A23" s="4"/>
      <c r="B23" s="4"/>
      <c r="C23" s="4"/>
      <c r="D23" s="4"/>
      <c r="E23" s="4"/>
    </row>
    <row r="24">
      <c r="A24" s="4"/>
      <c r="B24" s="4"/>
      <c r="C24" s="4"/>
      <c r="D24" s="4"/>
      <c r="E24" s="4"/>
    </row>
    <row r="25">
      <c r="A25" s="4"/>
      <c r="B25" s="4"/>
      <c r="C25" s="4"/>
      <c r="D25" s="4"/>
      <c r="E25" s="4"/>
    </row>
    <row r="26">
      <c r="A26" s="4"/>
      <c r="B26" s="4"/>
      <c r="C26" s="4"/>
      <c r="D26" s="4"/>
      <c r="E26" s="4"/>
    </row>
    <row r="27">
      <c r="A27" s="4"/>
      <c r="B27" s="4"/>
      <c r="C27" s="4"/>
      <c r="D27" s="4"/>
      <c r="E27" s="4"/>
    </row>
    <row r="28">
      <c r="A28" s="4"/>
      <c r="B28" s="4"/>
      <c r="C28" s="4"/>
      <c r="D28" s="4"/>
      <c r="E28" s="4"/>
    </row>
    <row r="29">
      <c r="A29" s="4"/>
      <c r="B29" s="4"/>
      <c r="C29" s="4"/>
      <c r="D29" s="4"/>
      <c r="E29" s="4"/>
    </row>
    <row r="30">
      <c r="A30" s="4"/>
      <c r="B30" s="4"/>
      <c r="C30" s="4"/>
      <c r="D30" s="4"/>
      <c r="E30" s="4"/>
    </row>
    <row r="31">
      <c r="A31" s="4"/>
    </row>
    <row r="32">
      <c r="A32" s="4"/>
    </row>
    <row r="33">
      <c r="A33" s="4"/>
    </row>
    <row r="34">
      <c r="A34" s="4"/>
    </row>
    <row r="35">
      <c r="A35" s="31"/>
      <c r="B35" s="32" t="s">
        <v>161</v>
      </c>
    </row>
    <row r="36">
      <c r="A36" s="31"/>
    </row>
    <row r="37">
      <c r="A37" s="31"/>
      <c r="B37" s="32" t="s">
        <v>162</v>
      </c>
    </row>
    <row r="38">
      <c r="A38" s="31"/>
    </row>
    <row r="39">
      <c r="A39" s="31"/>
    </row>
    <row r="40">
      <c r="A40" s="31"/>
    </row>
    <row r="41">
      <c r="A41" s="4"/>
      <c r="B41" s="4"/>
      <c r="C41" s="4"/>
      <c r="D41" s="4"/>
      <c r="E41" s="4"/>
    </row>
    <row r="42">
      <c r="A42" s="33" t="s">
        <v>163</v>
      </c>
      <c r="C42" s="34" t="s">
        <v>164</v>
      </c>
      <c r="D42" s="5" t="s">
        <v>165</v>
      </c>
    </row>
    <row r="43">
      <c r="A43" s="33" t="s">
        <v>177</v>
      </c>
      <c r="C43" s="5" t="s">
        <v>168</v>
      </c>
      <c r="D43" s="5" t="s">
        <v>169</v>
      </c>
    </row>
  </sheetData>
  <mergeCells count="15">
    <mergeCell ref="D8:E8"/>
    <mergeCell ref="B31:E34"/>
    <mergeCell ref="A42:B42"/>
    <mergeCell ref="A43:B43"/>
    <mergeCell ref="D42:E42"/>
    <mergeCell ref="D43:E43"/>
    <mergeCell ref="B35:E36"/>
    <mergeCell ref="B37:E40"/>
    <mergeCell ref="D7:E7"/>
    <mergeCell ref="B1:E1"/>
    <mergeCell ref="B2:E2"/>
    <mergeCell ref="B3:E3"/>
    <mergeCell ref="B4:E4"/>
    <mergeCell ref="B5:E5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4"/>
      <c r="B1" s="5" t="s">
        <v>122</v>
      </c>
    </row>
    <row r="2">
      <c r="A2" s="4"/>
      <c r="B2" s="5" t="s">
        <v>123</v>
      </c>
    </row>
    <row r="3">
      <c r="A3" s="4"/>
      <c r="B3" s="6" t="s">
        <v>124</v>
      </c>
    </row>
    <row r="4">
      <c r="A4" s="4"/>
      <c r="B4" s="5" t="s">
        <v>125</v>
      </c>
    </row>
    <row r="5">
      <c r="A5" s="4"/>
      <c r="B5" s="6" t="s">
        <v>126</v>
      </c>
    </row>
    <row r="6">
      <c r="A6" s="4"/>
      <c r="B6" s="6" t="s">
        <v>127</v>
      </c>
    </row>
    <row r="7">
      <c r="A7" s="4"/>
      <c r="B7" s="7"/>
      <c r="C7" s="8"/>
      <c r="D7" s="9" t="s">
        <v>129</v>
      </c>
      <c r="E7" s="10"/>
    </row>
    <row r="8">
      <c r="A8" s="11"/>
      <c r="B8" s="12" t="s">
        <v>131</v>
      </c>
      <c r="C8" s="13" t="s">
        <v>179</v>
      </c>
      <c r="D8" s="14" t="s">
        <v>180</v>
      </c>
      <c r="E8" s="15"/>
    </row>
    <row r="9">
      <c r="A9" s="16"/>
      <c r="B9" s="17" t="s">
        <v>139</v>
      </c>
      <c r="C9" s="18" t="s">
        <v>140</v>
      </c>
      <c r="D9" s="19" t="s">
        <v>142</v>
      </c>
      <c r="E9" s="19" t="s">
        <v>144</v>
      </c>
    </row>
    <row r="10">
      <c r="A10" s="16"/>
      <c r="B10" s="17">
        <v>1.0</v>
      </c>
      <c r="C10" s="20" t="s">
        <v>145</v>
      </c>
      <c r="D10" s="21">
        <f>IFERROR(__xludf.DUMMYFUNCTION("IMPORTRANGE(""https://docs.google.com/spreadsheets/d/1GvTb1aO0BEYV3mHK95Bq97MnbyAi5T0YjDnqxEzuyS0/edit#gid"",""Form Responses 1!H72"")"),2.3142857142857145)</f>
        <v>2.314285714</v>
      </c>
      <c r="E10" s="24">
        <f t="shared" ref="E10:E20" si="1">D10/3</f>
        <v>0.7714285714</v>
      </c>
    </row>
    <row r="11">
      <c r="A11" s="16"/>
      <c r="B11" s="17">
        <v>2.0</v>
      </c>
      <c r="C11" s="26" t="s">
        <v>151</v>
      </c>
      <c r="D11" s="27">
        <f>IFERROR(__xludf.DUMMYFUNCTION("IMPORTRANGE(""https://docs.google.com/spreadsheets/d/1GvTb1aO0BEYV3mHK95Bq97MnbyAi5T0YjDnqxEzuyS0/edit#gid"",""Form Responses 1!N72"")"),2.6142857142857143)</f>
        <v>2.614285714</v>
      </c>
      <c r="E11" s="24">
        <f t="shared" si="1"/>
        <v>0.8714285714</v>
      </c>
    </row>
    <row r="12">
      <c r="A12" s="16"/>
      <c r="B12" s="17">
        <v>3.0</v>
      </c>
      <c r="C12" s="26" t="s">
        <v>152</v>
      </c>
      <c r="D12" s="27">
        <f>IFERROR(__xludf.DUMMYFUNCTION("IMPORTRANGE(""https://docs.google.com/spreadsheets/d/1GvTb1aO0BEYV3mHK95Bq97MnbyAi5T0YjDnqxEzuyS0/edit#gid"",""Form Responses 1!T72"")"),2.5142857142857142)</f>
        <v>2.514285714</v>
      </c>
      <c r="E12" s="24">
        <f t="shared" si="1"/>
        <v>0.8380952381</v>
      </c>
    </row>
    <row r="13">
      <c r="A13" s="16"/>
      <c r="B13" s="17">
        <v>4.0</v>
      </c>
      <c r="C13" s="26" t="s">
        <v>153</v>
      </c>
      <c r="D13" s="27">
        <f>IFERROR(__xludf.DUMMYFUNCTION("IMPORTRANGE(""https://docs.google.com/spreadsheets/d/1GvTb1aO0BEYV3mHK95Bq97MnbyAi5T0YjDnqxEzuyS0/edit#gid"",""Form Responses 1!Z72"")"),2.347826086956522)</f>
        <v>2.347826087</v>
      </c>
      <c r="E13" s="24">
        <f t="shared" si="1"/>
        <v>0.7826086957</v>
      </c>
    </row>
    <row r="14">
      <c r="A14" s="16"/>
      <c r="B14" s="17">
        <v>5.0</v>
      </c>
      <c r="C14" s="26" t="s">
        <v>154</v>
      </c>
      <c r="D14" s="27">
        <f>IFERROR(__xludf.DUMMYFUNCTION("IMPORTRANGE(""https://docs.google.com/spreadsheets/d/1GvTb1aO0BEYV3mHK95Bq97MnbyAi5T0YjDnqxEzuyS0/edit#gid"",""Form Responses 1!AF72"")"),2.3142857142857145)</f>
        <v>2.314285714</v>
      </c>
      <c r="E14" s="24">
        <f t="shared" si="1"/>
        <v>0.7714285714</v>
      </c>
    </row>
    <row r="15">
      <c r="A15" s="16"/>
      <c r="B15" s="17">
        <v>6.0</v>
      </c>
      <c r="C15" s="26" t="s">
        <v>155</v>
      </c>
      <c r="D15" s="27">
        <f>IFERROR(__xludf.DUMMYFUNCTION("IMPORTRANGE(""https://docs.google.com/spreadsheets/d/1GvTb1aO0BEYV3mHK95Bq97MnbyAi5T0YjDnqxEzuyS0/edit#gid"",""Form Responses 1!AL72"")"),2.4285714285714284)</f>
        <v>2.428571429</v>
      </c>
      <c r="E15" s="24">
        <f t="shared" si="1"/>
        <v>0.8095238095</v>
      </c>
    </row>
    <row r="16">
      <c r="A16" s="16"/>
      <c r="B16" s="17">
        <v>7.0</v>
      </c>
      <c r="C16" s="26" t="s">
        <v>156</v>
      </c>
      <c r="D16" s="27">
        <f>IFERROR(__xludf.DUMMYFUNCTION("IMPORTRANGE(""https://docs.google.com/spreadsheets/d/1GvTb1aO0BEYV3mHK95Bq97MnbyAi5T0YjDnqxEzuyS0/edit#gid"",""Form Responses 1!AR72"")"),2.4714285714285715)</f>
        <v>2.471428571</v>
      </c>
      <c r="E16" s="24">
        <f t="shared" si="1"/>
        <v>0.8238095238</v>
      </c>
    </row>
    <row r="17">
      <c r="A17" s="16"/>
      <c r="B17" s="17">
        <v>8.0</v>
      </c>
      <c r="C17" s="26" t="s">
        <v>157</v>
      </c>
      <c r="D17" s="27">
        <f>IFERROR(__xludf.DUMMYFUNCTION("IMPORTRANGE(""https://docs.google.com/spreadsheets/d/1GvTb1aO0BEYV3mHK95Bq97MnbyAi5T0YjDnqxEzuyS0/edit#gid"",""Form Responses 1!AX72"")"),2.3857142857142857)</f>
        <v>2.385714286</v>
      </c>
      <c r="E17" s="24">
        <f t="shared" si="1"/>
        <v>0.7952380952</v>
      </c>
    </row>
    <row r="18">
      <c r="A18" s="16"/>
      <c r="B18" s="17">
        <v>9.0</v>
      </c>
      <c r="C18" s="26" t="s">
        <v>158</v>
      </c>
      <c r="D18" s="27">
        <f>IFERROR(__xludf.DUMMYFUNCTION("IMPORTRANGE(""https://docs.google.com/spreadsheets/d/1GvTb1aO0BEYV3mHK95Bq97MnbyAi5T0YjDnqxEzuyS0/edit#gid"",""Form Responses 1!BD72"")"),2.4)</f>
        <v>2.4</v>
      </c>
      <c r="E18" s="24">
        <f t="shared" si="1"/>
        <v>0.8</v>
      </c>
    </row>
    <row r="19">
      <c r="A19" s="16"/>
      <c r="B19" s="17">
        <v>10.0</v>
      </c>
      <c r="C19" s="26" t="s">
        <v>159</v>
      </c>
      <c r="D19" s="27">
        <f>IFERROR(__xludf.DUMMYFUNCTION("IMPORTRANGE(""https://docs.google.com/spreadsheets/d/1GvTb1aO0BEYV3mHK95Bq97MnbyAi5T0YjDnqxEzuyS0/edit#gid"",""Form Responses 1!BJ72"")"),2.5428571428571427)</f>
        <v>2.542857143</v>
      </c>
      <c r="E19" s="24">
        <f t="shared" si="1"/>
        <v>0.8476190476</v>
      </c>
    </row>
    <row r="20">
      <c r="A20" s="16"/>
      <c r="B20" s="8"/>
      <c r="C20" s="28" t="s">
        <v>160</v>
      </c>
      <c r="D20" s="29">
        <f>SUM(D10:D19)/10</f>
        <v>2.433354037</v>
      </c>
      <c r="E20" s="30">
        <f t="shared" si="1"/>
        <v>0.8111180124</v>
      </c>
    </row>
    <row r="21">
      <c r="A21" s="4"/>
      <c r="B21" s="4"/>
      <c r="C21" s="4"/>
      <c r="D21" s="4"/>
      <c r="E21" s="4"/>
    </row>
    <row r="22">
      <c r="A22" s="4"/>
      <c r="B22" s="4"/>
      <c r="C22" s="4"/>
      <c r="D22" s="4"/>
      <c r="E22" s="4"/>
    </row>
    <row r="23">
      <c r="A23" s="4"/>
      <c r="B23" s="4"/>
      <c r="C23" s="4"/>
      <c r="D23" s="4"/>
      <c r="E23" s="4"/>
    </row>
    <row r="24">
      <c r="A24" s="4"/>
      <c r="B24" s="4"/>
      <c r="C24" s="4"/>
      <c r="D24" s="4"/>
      <c r="E24" s="4"/>
    </row>
    <row r="25">
      <c r="A25" s="4"/>
      <c r="B25" s="4"/>
      <c r="C25" s="4"/>
      <c r="D25" s="4"/>
      <c r="E25" s="4"/>
    </row>
    <row r="26">
      <c r="A26" s="4"/>
      <c r="B26" s="4"/>
      <c r="C26" s="4"/>
      <c r="D26" s="4"/>
      <c r="E26" s="4"/>
    </row>
    <row r="27">
      <c r="A27" s="4"/>
      <c r="B27" s="4"/>
      <c r="C27" s="4"/>
      <c r="D27" s="4"/>
      <c r="E27" s="4"/>
    </row>
    <row r="28">
      <c r="A28" s="4"/>
      <c r="B28" s="4"/>
      <c r="C28" s="4"/>
      <c r="D28" s="4"/>
      <c r="E28" s="4"/>
    </row>
    <row r="29">
      <c r="A29" s="4"/>
      <c r="B29" s="4"/>
      <c r="C29" s="4"/>
      <c r="D29" s="4"/>
      <c r="E29" s="4"/>
    </row>
    <row r="30">
      <c r="A30" s="4"/>
      <c r="B30" s="4"/>
      <c r="C30" s="4"/>
      <c r="D30" s="4"/>
      <c r="E30" s="4"/>
    </row>
    <row r="31">
      <c r="A31" s="4"/>
    </row>
    <row r="32">
      <c r="A32" s="4"/>
    </row>
    <row r="33">
      <c r="A33" s="4"/>
    </row>
    <row r="34">
      <c r="A34" s="4"/>
    </row>
    <row r="35">
      <c r="A35" s="31"/>
      <c r="B35" s="32" t="s">
        <v>161</v>
      </c>
    </row>
    <row r="36">
      <c r="A36" s="31"/>
    </row>
    <row r="37">
      <c r="A37" s="31"/>
      <c r="B37" s="32" t="s">
        <v>162</v>
      </c>
    </row>
    <row r="38">
      <c r="A38" s="31"/>
    </row>
    <row r="39">
      <c r="A39" s="31"/>
    </row>
    <row r="40">
      <c r="A40" s="31"/>
    </row>
    <row r="41">
      <c r="A41" s="4"/>
      <c r="B41" s="4"/>
      <c r="C41" s="4"/>
      <c r="D41" s="4"/>
      <c r="E41" s="4"/>
    </row>
    <row r="42">
      <c r="A42" s="33" t="s">
        <v>163</v>
      </c>
      <c r="C42" s="34" t="s">
        <v>164</v>
      </c>
      <c r="D42" s="5" t="s">
        <v>165</v>
      </c>
    </row>
    <row r="43">
      <c r="A43" s="33" t="s">
        <v>181</v>
      </c>
      <c r="C43" s="5" t="s">
        <v>168</v>
      </c>
      <c r="D43" s="5" t="s">
        <v>169</v>
      </c>
    </row>
  </sheetData>
  <mergeCells count="15">
    <mergeCell ref="D8:E8"/>
    <mergeCell ref="D7:E7"/>
    <mergeCell ref="B1:E1"/>
    <mergeCell ref="B2:E2"/>
    <mergeCell ref="B3:E3"/>
    <mergeCell ref="B4:E4"/>
    <mergeCell ref="B5:E5"/>
    <mergeCell ref="B6:E6"/>
    <mergeCell ref="B31:E34"/>
    <mergeCell ref="A42:B42"/>
    <mergeCell ref="A43:B43"/>
    <mergeCell ref="D42:E42"/>
    <mergeCell ref="D43:E43"/>
    <mergeCell ref="B35:E36"/>
    <mergeCell ref="B37:E40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